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Trabajo\DJ 08 corregida 2020\"/>
    </mc:Choice>
  </mc:AlternateContent>
  <xr:revisionPtr revIDLastSave="0" documentId="13_ncr:1_{3CC26FB9-8C8A-4D18-BC47-40A0846CDD3D}" xr6:coauthVersionLast="47" xr6:coauthVersionMax="47" xr10:uidLastSave="{00000000-0000-0000-0000-000000000000}"/>
  <workbookProtection workbookAlgorithmName="SHA-512" workbookHashValue="C41VBpAgaZYZ6gKhgGhum4G9/+DFNuJzAffyFgtLYQWU0YTMuLPexUrR2NraKTXR/X68Qfo5HdKYx+rrJaIQXA==" workbookSaltValue="xNVpb2hDdA78Fte0Vbg6ag==" workbookSpinCount="100000" lockStructure="1"/>
  <bookViews>
    <workbookView xWindow="-108" yWindow="-108" windowWidth="23256" windowHeight="12576" activeTab="3" xr2:uid="{00000000-000D-0000-FFFF-FFFF00000000}"/>
  </bookViews>
  <sheets>
    <sheet name="Hoja1" sheetId="32" r:id="rId1"/>
    <sheet name="Hoja2" sheetId="39" r:id="rId2"/>
    <sheet name="Hoja3" sheetId="41" r:id="rId3"/>
    <sheet name="Hoja4" sheetId="40" r:id="rId4"/>
    <sheet name="Hoja5" sheetId="42" state="hidden" r:id="rId5"/>
  </sheets>
  <definedNames>
    <definedName name="_xlnm._FilterDatabase" localSheetId="4" hidden="1">Hoja5!$A$1:$N$262</definedName>
    <definedName name="_xlnm.Print_Area" localSheetId="0">Hoja1!$A$2:$V$38</definedName>
    <definedName name="_xlnm.Print_Area" localSheetId="1">Hoja2!$A$3:$T$51</definedName>
    <definedName name="_xlnm.Print_Area" localSheetId="2">Hoja3!$A$2:$T$38</definedName>
    <definedName name="_xlnm.Print_Area" localSheetId="3">Hoja4!$A$2:$AC$49</definedName>
    <definedName name="Código___Nombre" localSheetId="1">Hoja2!$C$6</definedName>
  </definedNames>
  <calcPr calcId="181029"/>
</workbook>
</file>

<file path=xl/calcChain.xml><?xml version="1.0" encoding="utf-8"?>
<calcChain xmlns="http://schemas.openxmlformats.org/spreadsheetml/2006/main">
  <c r="A45" i="40" l="1"/>
  <c r="R8" i="39" l="1"/>
  <c r="R9" i="39"/>
  <c r="R10" i="39"/>
  <c r="R11" i="39"/>
  <c r="R12" i="39"/>
  <c r="R13" i="39"/>
  <c r="R14" i="39"/>
  <c r="R15" i="39"/>
  <c r="V8" i="39"/>
  <c r="X8" i="39" s="1"/>
  <c r="W8" i="39"/>
  <c r="V9" i="39"/>
  <c r="X9" i="39" s="1"/>
  <c r="W9" i="39"/>
  <c r="V10" i="39"/>
  <c r="X10" i="39" s="1"/>
  <c r="W10" i="39"/>
  <c r="V11" i="39"/>
  <c r="X11" i="39" s="1"/>
  <c r="W11" i="39"/>
  <c r="V12" i="39"/>
  <c r="X12" i="39" s="1"/>
  <c r="W12" i="39"/>
  <c r="V13" i="39"/>
  <c r="X13" i="39" s="1"/>
  <c r="W13" i="39"/>
  <c r="V14" i="39"/>
  <c r="X14" i="39" s="1"/>
  <c r="W14" i="39"/>
  <c r="V15" i="39"/>
  <c r="X15" i="39" s="1"/>
  <c r="W15" i="39"/>
  <c r="W7" i="39"/>
  <c r="V7" i="39"/>
  <c r="X7" i="39" l="1"/>
  <c r="R25" i="41"/>
  <c r="S43" i="39"/>
  <c r="AB25" i="40"/>
  <c r="J35" i="41"/>
  <c r="R34" i="41"/>
  <c r="R33" i="41"/>
  <c r="R32" i="41"/>
  <c r="R31" i="41"/>
  <c r="R30" i="41"/>
  <c r="R29" i="41"/>
  <c r="R28" i="41"/>
  <c r="R27" i="41"/>
  <c r="R35" i="41" s="1"/>
  <c r="R26" i="41"/>
  <c r="S11" i="41"/>
  <c r="S22" i="39" s="1"/>
  <c r="S16" i="39"/>
  <c r="S21" i="39" s="1"/>
  <c r="R7" i="39"/>
  <c r="Q16" i="39"/>
  <c r="S19" i="39" s="1"/>
  <c r="S44" i="39"/>
  <c r="S53" i="39" l="1"/>
  <c r="S28" i="39"/>
  <c r="H16" i="41" s="1"/>
  <c r="X19" i="39"/>
  <c r="X18" i="39"/>
  <c r="X17" i="39"/>
  <c r="Y15" i="39" l="1"/>
  <c r="Y11" i="39"/>
  <c r="Y13" i="39"/>
  <c r="Y10" i="39"/>
  <c r="Y9" i="39"/>
  <c r="Y8" i="39"/>
  <c r="Y7" i="39"/>
  <c r="H17" i="41"/>
  <c r="Y12" i="39"/>
  <c r="Y14" i="39"/>
  <c r="S17" i="41" l="1"/>
  <c r="H18" i="41"/>
  <c r="S18" i="41" s="1"/>
  <c r="S16" i="41"/>
  <c r="H19" i="41" l="1"/>
  <c r="H20" i="41" s="1"/>
  <c r="S20" i="41" s="1"/>
  <c r="S19" i="41" l="1"/>
  <c r="S21" i="41" s="1"/>
  <c r="H21" i="41"/>
  <c r="S32" i="39" l="1"/>
  <c r="S38" i="39" s="1"/>
  <c r="S37" i="39" l="1"/>
  <c r="S47" i="39" s="1"/>
  <c r="S48" i="39" s="1"/>
  <c r="S51" i="39" l="1"/>
  <c r="T21"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6"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S27" authorId="1" shapeId="0" xr:uid="{D921FF57-C8C8-4DFC-B39F-AF5EC9827925}">
      <text>
        <r>
          <rPr>
            <b/>
            <sz val="9"/>
            <color indexed="81"/>
            <rFont val="Tahoma"/>
            <family val="2"/>
          </rPr>
          <t>ONAT:</t>
        </r>
        <r>
          <rPr>
            <sz val="9"/>
            <color indexed="81"/>
            <rFont val="Tahoma"/>
            <family val="2"/>
          </rPr>
          <t xml:space="preserve">
</t>
        </r>
        <r>
          <rPr>
            <sz val="12"/>
            <color indexed="81"/>
            <rFont val="Arial"/>
            <family val="2"/>
          </rPr>
          <t>En esta casilla se ponen las bonificaciones ( 3%)   asociadas a los tributos pagados plasmados en la sección F.</t>
        </r>
      </text>
    </comment>
    <comment ref="S36" authorId="1" shapeId="0" xr:uid="{090E4809-8170-4BF8-AB2F-135FDD1BD1B9}">
      <text>
        <r>
          <rPr>
            <b/>
            <sz val="9"/>
            <color indexed="81"/>
            <rFont val="Tahoma"/>
            <family val="2"/>
          </rPr>
          <t xml:space="preserve">ONAT:
</t>
        </r>
        <r>
          <rPr>
            <sz val="12"/>
            <color indexed="81"/>
            <rFont val="Arial"/>
            <family val="2"/>
          </rPr>
          <t>En esta casilla se plasman las bonificaciones asociadas a los tributos pagados (3%)</t>
        </r>
        <r>
          <rPr>
            <sz val="9"/>
            <color indexed="81"/>
            <rFont val="Tahoma"/>
            <family val="2"/>
          </rPr>
          <t xml:space="preserve">
</t>
        </r>
      </text>
    </comment>
  </commentList>
</comments>
</file>

<file path=xl/sharedStrings.xml><?xml version="1.0" encoding="utf-8"?>
<sst xmlns="http://schemas.openxmlformats.org/spreadsheetml/2006/main" count="860" uniqueCount="664">
  <si>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</si>
  <si>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</si>
  <si>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</si>
  <si>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</si>
  <si>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</si>
  <si>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</si>
  <si>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</si>
  <si>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</si>
  <si>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</si>
  <si>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</si>
  <si>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</si>
  <si>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</si>
  <si>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</si>
  <si>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</si>
  <si>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</si>
  <si>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</si>
  <si>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</si>
  <si>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</si>
  <si>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</si>
  <si>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</si>
  <si>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</si>
  <si>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</si>
  <si>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</si>
  <si>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</si>
  <si>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</si>
  <si>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</si>
  <si>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</si>
  <si>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</si>
  <si>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</si>
  <si>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</si>
  <si>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</si>
  <si>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</si>
  <si>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</si>
  <si>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</si>
  <si>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</si>
  <si>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</si>
  <si>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 xml:space="preserve">Impuesto sobre las Ventas </t>
  </si>
  <si>
    <t>Impuesto por la Utilización de la Fuerza de Trabajo</t>
  </si>
  <si>
    <t>Impuesto sobre Documentos</t>
  </si>
  <si>
    <t>Tasa por la Radicación de Anuncios y Propaganda Comercial  (ver instructivo)</t>
  </si>
  <si>
    <t>Contribución a la Seguridad Social</t>
  </si>
  <si>
    <t>Otros (especificar)</t>
  </si>
  <si>
    <t>Total de tributos pagados</t>
  </si>
  <si>
    <t>Seccion G</t>
  </si>
  <si>
    <t>Escala progresiva ingresos personales – TCP    PESOS – CUP</t>
  </si>
  <si>
    <t xml:space="preserve">Base Imponible </t>
  </si>
  <si>
    <t xml:space="preserve">      Hasta </t>
  </si>
  <si>
    <t>TRABAJADORES CONTRATADOS</t>
  </si>
  <si>
    <t>Datos de los trabajadores contratados</t>
  </si>
  <si>
    <t xml:space="preserve">Nombres y Apellidos </t>
  </si>
  <si>
    <t>Observaciones:</t>
  </si>
  <si>
    <t>Firma del Contribuyente</t>
  </si>
  <si>
    <t>OFICINA NACIONAL DE ADMINISTRACIÓN TRIBUTARIA DE:</t>
  </si>
  <si>
    <t>Nombre (s) y apellidos funcionario ONAT</t>
  </si>
  <si>
    <t>Cargo</t>
  </si>
  <si>
    <t>DECLARACIÓN JURADA                                                                                                                     IMPUESTO SOBRE INGRESOS PERSONALES - PESOS  CUP</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</si>
  <si>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</si>
  <si>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</si>
  <si>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</si>
  <si>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</si>
  <si>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</si>
  <si>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</si>
  <si>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</si>
  <si>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</si>
  <si>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</si>
  <si>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</si>
  <si>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 xml:space="preserve">      Si _____      NO  _____</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</si>
  <si>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</si>
  <si>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</si>
  <si>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</si>
  <si>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</si>
  <si>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</si>
  <si>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</si>
  <si>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</si>
  <si>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</si>
  <si>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</si>
  <si>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Impuesto sobre los Servicios </t>
  </si>
  <si>
    <t xml:space="preserve">    Nombre (s) y apellidos:</t>
  </si>
  <si>
    <t>Provincia</t>
  </si>
  <si>
    <t>Ingresos Obtenidos y Gastos  Deducibles por actividad</t>
  </si>
  <si>
    <t>Actividades Concepto</t>
  </si>
  <si>
    <t xml:space="preserve"> Período que se liquida</t>
  </si>
  <si>
    <t xml:space="preserve">            Gastos Deducibles  de la actividad</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</si>
  <si>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</si>
  <si>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</si>
  <si>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</si>
  <si>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</si>
  <si>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</si>
  <si>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</si>
  <si>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</si>
  <si>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 xml:space="preserve">         Importe                  cuotas pagadas por el trabajador contratado</t>
  </si>
  <si>
    <t>Dia</t>
  </si>
  <si>
    <t xml:space="preserve"> Mes</t>
  </si>
  <si>
    <t>Año</t>
  </si>
  <si>
    <t xml:space="preserve">FORMATO Y ESTRUCTURA </t>
  </si>
  <si>
    <t>REQUISITOS GENERALES A TENER EN CUENTA EN LA CONFECCIÓN Y PRESENTACIÓN DE LA DECLARACIÓN JURADA</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</si>
  <si>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</si>
  <si>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</si>
  <si>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</si>
  <si>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</si>
  <si>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</si>
  <si>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</si>
  <si>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</si>
  <si>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</si>
  <si>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</si>
  <si>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</si>
  <si>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</si>
  <si>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</si>
  <si>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</si>
  <si>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r>
      <t xml:space="preserve">La Declaración Jurada DJ – 08 está estructurada por </t>
    </r>
    <r>
      <rPr>
        <b/>
        <sz val="9"/>
        <rFont val="Calibri"/>
        <family val="2"/>
      </rPr>
      <t>SECCIONES</t>
    </r>
    <r>
      <rPr>
        <sz val="9"/>
        <rFont val="Calibri"/>
        <family val="2"/>
      </rPr>
      <t>, para facilitar su elaboración y tramitación. En la página 2 del modelo aparecen las SECCIONES necesarias para la liquidación y pago del Impuesto y en las páginas 3 y 4, las  SECCIONES con información complementaria que se precisa para su liquidación y  análisis. Pueden incorporarse suplementos para ampliar la información de las actividades,  de los trabajadores contratados y otros datos  que se requieran,  cuyo formato se ofrecerá a los contribuyentes oportunamente, si éstos se precisan, en la Oficina Municipal de la ONAT, si estos se precisan.</t>
    </r>
  </si>
  <si>
    <r>
      <t>-</t>
    </r>
    <r>
      <rPr>
        <sz val="9"/>
        <rFont val="Times New Roman"/>
        <family val="1"/>
      </rPr>
      <t xml:space="preserve">       </t>
    </r>
    <r>
      <rPr>
        <sz val="9"/>
        <rFont val="Calibri"/>
        <family val="2"/>
      </rPr>
      <t xml:space="preserve">Las SECCIONES A hasta la C, se cumplimentan </t>
    </r>
    <r>
      <rPr>
        <b/>
        <sz val="9"/>
        <rFont val="Calibri"/>
        <family val="2"/>
      </rPr>
      <t>para determinar el Impuesto a pagar</t>
    </r>
    <r>
      <rPr>
        <sz val="9"/>
        <rFont val="Calibri"/>
        <family val="2"/>
      </rPr>
      <t xml:space="preserve"> por las actividades autorizadas al contribuyente.</t>
    </r>
  </si>
  <si>
    <r>
      <t>-</t>
    </r>
    <r>
      <rPr>
        <sz val="9"/>
        <rFont val="Times New Roman"/>
        <family val="1"/>
      </rPr>
      <t xml:space="preserve">       </t>
    </r>
    <r>
      <rPr>
        <sz val="9"/>
        <rFont val="Calibri"/>
        <family val="2"/>
      </rPr>
      <t xml:space="preserve">La SECCIÓN D  se utiliza </t>
    </r>
    <r>
      <rPr>
        <u/>
        <sz val="9"/>
        <rFont val="Calibri"/>
        <family val="2"/>
      </rPr>
      <t>solo en caso de presentarse una Declaración Jurada Rectificada.</t>
    </r>
  </si>
  <si>
    <r>
      <t>-</t>
    </r>
    <r>
      <rPr>
        <sz val="9"/>
        <rFont val="Times New Roman"/>
        <family val="1"/>
      </rPr>
      <t xml:space="preserve">       </t>
    </r>
    <r>
      <rPr>
        <u/>
        <sz val="9"/>
        <rFont val="Calibri"/>
        <family val="2"/>
      </rPr>
      <t>La SECCIÓN E se cumplimenta siempre</t>
    </r>
    <r>
      <rPr>
        <sz val="9"/>
        <rFont val="Calibri"/>
        <family val="2"/>
      </rPr>
      <t>, ya que es la que determina el importe total a pagar,  según se aplique o no bonificaciones, se deduzca el impuesto pagado en Declaraciones Juradas en el año fiscal o se aplique recargo por mora o bonificación.</t>
    </r>
  </si>
  <si>
    <r>
      <t>-</t>
    </r>
    <r>
      <rPr>
        <sz val="9"/>
        <rFont val="Times New Roman"/>
        <family val="1"/>
      </rPr>
      <t xml:space="preserve">       </t>
    </r>
    <r>
      <rPr>
        <sz val="9"/>
        <rFont val="Calibri"/>
        <family val="2"/>
      </rPr>
      <t>En página  suelta independiente, se incluye el Instructivo con los detalles para confeccionar el modelo.</t>
    </r>
  </si>
  <si>
    <r>
      <t>-</t>
    </r>
    <r>
      <rPr>
        <sz val="9"/>
        <rFont val="Times New Roman"/>
        <family val="1"/>
      </rPr>
      <t xml:space="preserve">       </t>
    </r>
    <r>
      <rPr>
        <sz val="9"/>
        <rFont val="Calibri"/>
        <family val="2"/>
      </rPr>
      <t xml:space="preserve">La Declaración Jurada, </t>
    </r>
    <r>
      <rPr>
        <b/>
        <sz val="9"/>
        <rFont val="Calibri"/>
        <family val="2"/>
      </rPr>
      <t>DJ – 08</t>
    </r>
    <r>
      <rPr>
        <sz val="9"/>
        <rFont val="Calibri"/>
        <family val="2"/>
      </rPr>
      <t xml:space="preserve"> se elabora en </t>
    </r>
    <r>
      <rPr>
        <b/>
        <sz val="9"/>
        <rFont val="Calibri"/>
        <family val="2"/>
      </rPr>
      <t>PESOS – CUP</t>
    </r>
    <r>
      <rPr>
        <sz val="9"/>
        <rFont val="Calibri"/>
        <family val="2"/>
      </rPr>
      <t xml:space="preserve">, con independencia de que el contribuyente opere,  total o parcialmente, en </t>
    </r>
    <r>
      <rPr>
        <b/>
        <sz val="9"/>
        <rFont val="Calibri"/>
        <family val="2"/>
      </rPr>
      <t>PESOS – CUC</t>
    </r>
    <r>
      <rPr>
        <sz val="9"/>
        <rFont val="Calibri"/>
        <family val="2"/>
      </rPr>
      <t xml:space="preserve">, convirtiendo a Pesos CUP  los ingresos obtenidos y los gastos incurridos en  Pesos - CUC  al tipo de cambio vigente para las operaciones de compra de Pesos - CUC a la población. Los importes se registran en pesos </t>
    </r>
    <r>
      <rPr>
        <b/>
        <sz val="9"/>
        <rFont val="Calibri"/>
        <family val="2"/>
      </rPr>
      <t>sin centavos</t>
    </r>
    <r>
      <rPr>
        <sz val="9"/>
        <rFont val="Calibri"/>
        <family val="2"/>
      </rPr>
      <t xml:space="preserve">. </t>
    </r>
  </si>
  <si>
    <r>
      <t>-</t>
    </r>
    <r>
      <rPr>
        <sz val="9"/>
        <rFont val="Times New Roman"/>
        <family val="1"/>
      </rPr>
      <t xml:space="preserve">       </t>
    </r>
    <r>
      <rPr>
        <sz val="9"/>
        <rFont val="Calibri"/>
        <family val="2"/>
      </rPr>
      <t>La Declaración Jurada se confecciona a máquina de escribir o tinta, en letra de molde. La Declaración Jurada NO puede presentar enmiendas ni tachaduras.</t>
    </r>
  </si>
  <si>
    <r>
      <t>-</t>
    </r>
    <r>
      <rPr>
        <sz val="9"/>
        <rFont val="Times New Roman"/>
        <family val="1"/>
      </rPr>
      <t xml:space="preserve">       </t>
    </r>
    <r>
      <rPr>
        <sz val="9"/>
        <rFont val="Calibri"/>
        <family val="2"/>
      </rPr>
      <t xml:space="preserve">Los espacios  sombreados </t>
    </r>
    <r>
      <rPr>
        <b/>
        <u/>
        <sz val="9"/>
        <rFont val="Calibri"/>
        <family val="2"/>
      </rPr>
      <t>NO</t>
    </r>
    <r>
      <rPr>
        <sz val="9"/>
        <rFont val="Calibri"/>
        <family val="2"/>
      </rPr>
      <t xml:space="preserve"> se utilizan  por el contribuyente. Las filas </t>
    </r>
    <r>
      <rPr>
        <b/>
        <sz val="9"/>
        <rFont val="Calibri"/>
        <family val="2"/>
      </rPr>
      <t>vacías se igualan a cero (0)</t>
    </r>
    <r>
      <rPr>
        <sz val="9"/>
        <rFont val="Calibri"/>
        <family val="2"/>
      </rPr>
      <t>.</t>
    </r>
  </si>
  <si>
    <r>
      <t>-</t>
    </r>
    <r>
      <rPr>
        <sz val="9"/>
        <rFont val="Times New Roman"/>
        <family val="1"/>
      </rPr>
      <t xml:space="preserve">       </t>
    </r>
    <r>
      <rPr>
        <sz val="9"/>
        <rFont val="Calibri"/>
        <family val="2"/>
      </rPr>
      <t xml:space="preserve">La Declaración Jurada no puede ser llenada por ningún funcionario de la ONAT. </t>
    </r>
  </si>
  <si>
    <r>
      <t>-</t>
    </r>
    <r>
      <rPr>
        <sz val="9"/>
        <rFont val="Times New Roman"/>
        <family val="1"/>
      </rPr>
      <t xml:space="preserve">       </t>
    </r>
    <r>
      <rPr>
        <sz val="9"/>
        <rFont val="Calibri"/>
        <family val="2"/>
      </rPr>
      <t xml:space="preserve">La Declaración Jurada se confecciona en dos ejemplares, uno para el Banco o la Oficina municipal de la ONAT, según corresponda, y otro para el contribuyente; por la totalidad de los ingresos obtenidos en el año fiscal, en el ejercicio de todas las actividades autorizadas, incluyendo aquellos cuyo pago se realiza mediante retenciones o pagos parciales. </t>
    </r>
    <r>
      <rPr>
        <b/>
        <sz val="9"/>
        <rFont val="Calibri"/>
        <family val="2"/>
      </rPr>
      <t>excluyendo</t>
    </r>
    <r>
      <rPr>
        <sz val="9"/>
        <rFont val="Calibri"/>
        <family val="2"/>
      </rPr>
      <t xml:space="preserve"> los ingresos provenientes del sector agropecuario y los eventuales, </t>
    </r>
    <r>
      <rPr>
        <b/>
        <sz val="9"/>
        <rFont val="Calibri"/>
        <family val="2"/>
      </rPr>
      <t>según se indica en el objetivo</t>
    </r>
    <r>
      <rPr>
        <sz val="9"/>
        <rFont val="Calibri"/>
        <family val="2"/>
      </rPr>
      <t>.</t>
    </r>
  </si>
  <si>
    <r>
      <t>-</t>
    </r>
    <r>
      <rPr>
        <sz val="9"/>
        <rFont val="Times New Roman"/>
        <family val="1"/>
      </rPr>
      <t xml:space="preserve">       </t>
    </r>
    <r>
      <rPr>
        <sz val="9"/>
        <rFont val="Calibri"/>
        <family val="2"/>
      </rPr>
      <t xml:space="preserve">Cuando el contribuyente necesita </t>
    </r>
    <r>
      <rPr>
        <b/>
        <sz val="9"/>
        <rFont val="Calibri"/>
        <family val="2"/>
      </rPr>
      <t>solicitar un CONVENIO DE PAGO, se presenta en la ONAT del municipio en que está inscripto el contribuyente</t>
    </r>
    <r>
      <rPr>
        <sz val="9"/>
        <rFont val="Calibri"/>
        <family val="2"/>
      </rPr>
      <t>.</t>
    </r>
  </si>
  <si>
    <t>RS</t>
  </si>
  <si>
    <t>RG</t>
  </si>
  <si>
    <t>Gastos</t>
  </si>
  <si>
    <t xml:space="preserve">                                                         </t>
  </si>
  <si>
    <t>Por ciento de gasto maximo a deducir</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</si>
  <si>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</si>
  <si>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</si>
  <si>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</si>
  <si>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</si>
  <si>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</si>
  <si>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</si>
  <si>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</si>
  <si>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</si>
  <si>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</si>
  <si>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</si>
  <si>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</si>
  <si>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</si>
  <si>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</si>
  <si>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</si>
  <si>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</si>
  <si>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</si>
  <si>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</si>
  <si>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</si>
  <si>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</si>
  <si>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</si>
  <si>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</si>
  <si>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</si>
  <si>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</si>
  <si>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</si>
  <si>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</si>
  <si>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</si>
  <si>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</si>
  <si>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</si>
  <si>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</si>
  <si>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</si>
  <si>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</si>
  <si>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</si>
  <si>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</si>
  <si>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</si>
  <si>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</si>
  <si>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</si>
  <si>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</si>
  <si>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</si>
  <si>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</si>
  <si>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</si>
  <si>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</si>
  <si>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</si>
  <si>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</si>
  <si>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</si>
  <si>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</si>
  <si>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</si>
  <si>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</si>
  <si>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</si>
  <si>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</si>
  <si>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</si>
  <si>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</si>
  <si>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</si>
  <si>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</si>
  <si>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</si>
  <si>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</si>
  <si>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</si>
  <si>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</si>
  <si>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</si>
  <si>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</si>
  <si>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</si>
  <si>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</si>
  <si>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</si>
  <si>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</si>
  <si>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</si>
  <si>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</si>
  <si>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</si>
  <si>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</si>
  <si>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</si>
  <si>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</si>
  <si>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</si>
  <si>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</si>
  <si>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</si>
  <si>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</si>
  <si>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</si>
  <si>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</si>
  <si>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</si>
  <si>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</si>
  <si>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</si>
  <si>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</si>
  <si>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</si>
  <si>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</si>
  <si>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</si>
  <si>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</si>
  <si>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</si>
  <si>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</si>
  <si>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</si>
  <si>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</si>
  <si>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</si>
  <si>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</si>
  <si>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</si>
  <si>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</si>
  <si>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</si>
  <si>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</si>
  <si>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</si>
  <si>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</si>
  <si>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</si>
  <si>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</si>
  <si>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</si>
  <si>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</si>
  <si>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</si>
  <si>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</si>
  <si>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</si>
  <si>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</si>
  <si>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</si>
  <si>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</si>
  <si>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</si>
  <si>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</si>
  <si>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</si>
  <si>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</si>
  <si>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</si>
  <si>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</si>
  <si>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</si>
  <si>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</si>
  <si>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</si>
  <si>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</si>
  <si>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</si>
  <si>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</si>
  <si>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</si>
  <si>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</si>
  <si>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</si>
  <si>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</si>
  <si>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</si>
  <si>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</si>
  <si>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</si>
  <si>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</si>
  <si>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</si>
  <si>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</si>
  <si>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</si>
  <si>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</si>
  <si>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</si>
  <si>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</si>
  <si>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</si>
  <si>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</si>
  <si>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</si>
  <si>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</si>
  <si>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</si>
  <si>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</si>
  <si>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</si>
  <si>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</si>
  <si>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</si>
  <si>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</si>
  <si>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</si>
  <si>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</si>
  <si>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</si>
  <si>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</si>
  <si>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</si>
  <si>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</si>
  <si>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</si>
  <si>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</si>
  <si>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</si>
  <si>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</si>
  <si>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</si>
  <si>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</si>
  <si>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</si>
  <si>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</si>
  <si>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</si>
  <si>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</si>
  <si>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</si>
  <si>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</si>
  <si>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</si>
  <si>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</si>
  <si>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</si>
  <si>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</si>
  <si>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</si>
  <si>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</si>
  <si>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</si>
  <si>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</si>
  <si>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</si>
  <si>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</si>
  <si>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</si>
  <si>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</si>
  <si>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</si>
  <si>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</si>
  <si>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</si>
  <si>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</si>
  <si>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</si>
  <si>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</si>
  <si>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</si>
  <si>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</si>
  <si>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</si>
  <si>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</si>
  <si>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</si>
  <si>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</si>
  <si>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</si>
  <si>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</si>
  <si>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</si>
  <si>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</si>
  <si>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</si>
  <si>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</si>
  <si>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</si>
  <si>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</si>
  <si>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</si>
  <si>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</si>
  <si>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</si>
  <si>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</si>
  <si>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</si>
  <si>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</si>
  <si>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</si>
  <si>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</si>
  <si>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</si>
  <si>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</si>
  <si>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</si>
  <si>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</si>
  <si>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</si>
  <si>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</si>
  <si>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</si>
  <si>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</si>
  <si>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</si>
  <si>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</si>
  <si>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</si>
  <si>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</si>
  <si>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</si>
  <si>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</si>
  <si>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</si>
  <si>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</si>
  <si>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</si>
  <si>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</si>
  <si>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</si>
  <si>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</si>
  <si>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</si>
  <si>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</si>
  <si>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</si>
  <si>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</si>
  <si>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</si>
  <si>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</si>
  <si>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</si>
  <si>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</si>
  <si>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</si>
  <si>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</si>
  <si>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</si>
  <si>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</si>
  <si>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</si>
  <si>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</si>
  <si>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</si>
  <si>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</si>
  <si>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</si>
  <si>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</si>
  <si>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</si>
  <si>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</si>
  <si>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</si>
  <si>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</si>
  <si>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</si>
  <si>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</si>
  <si>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</si>
  <si>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</si>
  <si>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</si>
  <si>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</si>
  <si>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</si>
  <si>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</si>
  <si>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</si>
  <si>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</si>
  <si>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</si>
  <si>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</si>
  <si>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</si>
  <si>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</si>
  <si>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</si>
  <si>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</si>
  <si>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</si>
  <si>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</si>
  <si>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</si>
  <si>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</si>
  <si>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</si>
  <si>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</si>
  <si>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</si>
  <si>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</si>
  <si>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</si>
  <si>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</si>
  <si>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</si>
  <si>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</si>
  <si>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</si>
  <si>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</si>
  <si>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</si>
  <si>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</si>
  <si>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</si>
  <si>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</si>
  <si>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</si>
  <si>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</si>
  <si>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</si>
  <si>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</si>
  <si>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</si>
  <si>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</si>
  <si>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</si>
  <si>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</si>
  <si>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</si>
  <si>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</si>
  <si>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</si>
  <si>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</si>
  <si>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</si>
  <si>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</si>
  <si>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</si>
  <si>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</si>
  <si>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</si>
  <si>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</si>
  <si>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</si>
  <si>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</si>
  <si>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</si>
  <si>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</si>
  <si>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</si>
  <si>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</si>
  <si>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</si>
  <si>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</si>
  <si>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</si>
  <si>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</si>
  <si>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</si>
  <si>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</si>
  <si>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</si>
  <si>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</si>
  <si>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</si>
  <si>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</si>
  <si>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</si>
  <si>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</si>
  <si>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</si>
  <si>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</si>
  <si>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</si>
  <si>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</si>
  <si>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</si>
  <si>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</si>
  <si>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</si>
  <si>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</si>
  <si>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</si>
  <si>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</si>
  <si>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</si>
  <si>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</si>
  <si>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</si>
  <si>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</si>
  <si>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</si>
  <si>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</si>
  <si>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</si>
  <si>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</si>
  <si>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</si>
  <si>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</si>
  <si>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</si>
  <si>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</si>
  <si>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</si>
  <si>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</si>
  <si>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</si>
  <si>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</si>
  <si>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</si>
  <si>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</si>
  <si>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</si>
  <si>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</si>
  <si>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</si>
  <si>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</si>
  <si>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</si>
  <si>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</si>
  <si>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</si>
  <si>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</si>
  <si>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</si>
  <si>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</si>
  <si>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</si>
  <si>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</si>
  <si>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</si>
  <si>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</si>
  <si>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</si>
  <si>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</si>
  <si>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</si>
  <si>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</si>
  <si>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</si>
  <si>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</si>
  <si>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</si>
  <si>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</si>
  <si>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</si>
  <si>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</si>
  <si>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</si>
  <si>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</si>
  <si>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</si>
  <si>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</si>
  <si>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</si>
  <si>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</si>
  <si>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</si>
  <si>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</si>
  <si>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r>
      <t>-</t>
    </r>
    <r>
      <rPr>
        <sz val="9"/>
        <rFont val="Times New Roman"/>
        <family val="1"/>
      </rPr>
      <t xml:space="preserve">       </t>
    </r>
    <r>
      <rPr>
        <sz val="9"/>
        <rFont val="Calibri"/>
        <family val="2"/>
      </rPr>
      <t xml:space="preserve">La Declaración Jurada  anual, se presenta antes del 30 de abril, del año siguiente al que se liquida o  según se defina en la Ley del Presupuesto del año en cuestión. Cuando abarca solo un periodo, inferior a 12 meses por causar baja se presenta en el término de 15 días naturales siguientes a la fecha del cese de la actividad.  Cuando el contribuyente cause baja y alta en varias oportunidades dentro de un mismo año fiscal en la misma actividad o en otra, cada vez que cause baja presentara un Declaración Jurada, incluyendo el </t>
    </r>
    <r>
      <rPr>
        <b/>
        <sz val="9"/>
        <rFont val="Calibri"/>
        <family val="2"/>
      </rPr>
      <t>total de los ingresos obtenidos y los gastos incurridos que se reconocen</t>
    </r>
    <r>
      <rPr>
        <sz val="9"/>
        <rFont val="Calibri"/>
        <family val="2"/>
      </rPr>
      <t>, hasta la fecha de la última vez  en que se dio baja, a los fines de la liquidación final del impuesto</t>
    </r>
  </si>
  <si>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</si>
  <si>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</si>
  <si>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</si>
  <si>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</si>
  <si>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</si>
  <si>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</si>
  <si>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</si>
  <si>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</si>
  <si>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</si>
  <si>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</si>
  <si>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</si>
  <si>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</si>
  <si>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</si>
  <si>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</si>
  <si>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</si>
  <si>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</si>
  <si>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</si>
  <si>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</si>
  <si>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</si>
  <si>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</si>
  <si>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</si>
  <si>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</si>
  <si>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</si>
  <si>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</si>
  <si>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</si>
  <si>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</si>
  <si>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</si>
  <si>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</si>
  <si>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</si>
  <si>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</si>
  <si>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</si>
  <si>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</si>
  <si>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</si>
  <si>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</si>
  <si>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</si>
  <si>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</si>
  <si>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</si>
  <si>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</si>
  <si>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</si>
  <si>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</si>
  <si>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</si>
  <si>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</si>
  <si>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</si>
  <si>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</si>
  <si>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</si>
  <si>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</si>
  <si>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</si>
  <si>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</si>
  <si>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</si>
  <si>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</si>
  <si>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</si>
  <si>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</si>
  <si>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</si>
  <si>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</si>
  <si>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</si>
  <si>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</si>
  <si>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</si>
  <si>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</si>
  <si>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</si>
  <si>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</si>
  <si>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</si>
  <si>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</si>
  <si>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</si>
  <si>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</si>
  <si>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</si>
  <si>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</si>
  <si>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</si>
  <si>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</si>
  <si>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</si>
  <si>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</si>
  <si>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</si>
  <si>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</si>
  <si>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</si>
  <si>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</si>
  <si>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</si>
  <si>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</si>
  <si>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</si>
  <si>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</si>
  <si>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</si>
  <si>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</si>
  <si>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</si>
  <si>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</si>
  <si>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</si>
  <si>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</si>
  <si>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</si>
  <si>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</si>
  <si>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</si>
  <si>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</si>
  <si>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</si>
  <si>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</si>
  <si>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</si>
  <si>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</si>
  <si>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</si>
  <si>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</si>
  <si>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</si>
  <si>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</si>
  <si>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</si>
  <si>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</si>
  <si>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</si>
  <si>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</si>
  <si>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</si>
  <si>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</si>
  <si>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</si>
  <si>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</si>
  <si>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</si>
  <si>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</si>
  <si>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</si>
  <si>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</si>
  <si>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</si>
  <si>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</si>
  <si>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</si>
  <si>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</si>
  <si>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</si>
  <si>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</si>
  <si>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</si>
  <si>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</si>
  <si>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</si>
  <si>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</si>
  <si>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</si>
  <si>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</si>
  <si>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</si>
  <si>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</si>
  <si>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</si>
  <si>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</si>
  <si>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</si>
  <si>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</si>
  <si>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</si>
  <si>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</si>
  <si>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</si>
  <si>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</si>
  <si>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</si>
  <si>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</si>
  <si>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</si>
  <si>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</si>
  <si>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</si>
  <si>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</si>
  <si>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</si>
  <si>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</si>
  <si>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</si>
  <si>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</si>
  <si>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</si>
  <si>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</si>
  <si>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</si>
  <si>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</si>
  <si>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</si>
  <si>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</si>
  <si>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</si>
  <si>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</si>
  <si>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</si>
  <si>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</si>
  <si>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</si>
  <si>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</si>
  <si>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Conjunta</t>
  </si>
  <si>
    <t>053022-2</t>
  </si>
  <si>
    <t>Impuesto sobre Ingresos Personales. Liquidación adicional.</t>
  </si>
  <si>
    <t>Sección I</t>
  </si>
  <si>
    <t xml:space="preserve">                     Código de la Actividad Titular</t>
  </si>
  <si>
    <t xml:space="preserve">Período </t>
  </si>
  <si>
    <t>DECLARACIÓN  JURADA CONJUNTA</t>
  </si>
  <si>
    <t xml:space="preserve">          Dirección según Carné de identidad</t>
  </si>
  <si>
    <t xml:space="preserve">   Año fiscal</t>
  </si>
  <si>
    <r>
      <t>OBJETIVO</t>
    </r>
    <r>
      <rPr>
        <sz val="9"/>
        <rFont val="Calibri"/>
        <family val="2"/>
      </rPr>
      <t xml:space="preserve">: Formalizar  mediante Declaración Jurada la liquidación y pago en  Pesos - CUP, anual o en un periodo  menor de 12 meses al causar baja el contribuyente, del Impuesto sobre Ingresos personales,  que deben presentar  todas las personas naturales autorizadas a realizar actividades que generen ingresos gravados por este tributo, obtenidos dentro de un mismo año fiscal. </t>
    </r>
    <r>
      <rPr>
        <b/>
        <u/>
        <sz val="9"/>
        <rFont val="Calibri"/>
        <family val="2"/>
      </rPr>
      <t xml:space="preserve">Excepto </t>
    </r>
    <r>
      <rPr>
        <b/>
        <sz val="9"/>
        <rFont val="Calibri"/>
        <family val="2"/>
      </rPr>
      <t>los ingresos provenientes de las actividades del sector agropecuario que se declaran en el modelo establecido para ello y los ingresos por ventas de vehículos o viviendas, premios, contratos en el exterior y otros que expresamente se autorice su deducción</t>
    </r>
    <r>
      <rPr>
        <sz val="9"/>
        <rFont val="Calibri"/>
        <family val="2"/>
      </rPr>
      <t>.</t>
    </r>
  </si>
  <si>
    <r>
      <t>-</t>
    </r>
    <r>
      <rPr>
        <sz val="9"/>
        <rFont val="Times New Roman"/>
        <family val="1"/>
      </rPr>
      <t xml:space="preserve">       </t>
    </r>
    <r>
      <rPr>
        <sz val="9"/>
        <rFont val="Calibri"/>
        <family val="2"/>
      </rPr>
      <t>Cuando el resultado de la</t>
    </r>
    <r>
      <rPr>
        <b/>
        <sz val="9"/>
        <rFont val="Calibri"/>
        <family val="2"/>
      </rPr>
      <t xml:space="preserve"> Declaración  Jurada da A PAGAR, se  presenta en la Sucursal del Banco</t>
    </r>
    <r>
      <rPr>
        <sz val="9"/>
        <rFont val="Calibri"/>
        <family val="2"/>
      </rPr>
      <t xml:space="preserve"> correspondiente a su  domicilio fiscal o de  cualquier otro municipio, a elección del contribuyente, a fin de pagar el impuesto. Para el pago se utiliza el Vector Fiscal del año fiscal que se declara. Si utiliza las pasarelas de pagos electrónicos tiene un descuento del 3% del importe a pagar. Cuando el resultado de la Declaración Jurada </t>
    </r>
    <r>
      <rPr>
        <b/>
        <sz val="9"/>
        <rFont val="Calibri"/>
        <family val="2"/>
      </rPr>
      <t>NO DA IMPORTE A PAGAR, se presenta en la ONAT</t>
    </r>
    <r>
      <rPr>
        <sz val="9"/>
        <rFont val="Calibri"/>
        <family val="2"/>
      </rPr>
      <t xml:space="preserve"> del municipio en que está inscripto el contribuyente o  en cualquier otro municipio, a elección del contribuyente. </t>
    </r>
  </si>
  <si>
    <t xml:space="preserve">213- Operador y/o arrendador de equipos para la producción artística </t>
  </si>
  <si>
    <t>214- Agente de selección de eventos (casting)</t>
  </si>
  <si>
    <t xml:space="preserve">215- Auxiliar de producción artística </t>
  </si>
  <si>
    <t>10-101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</si>
</sst>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9"/>
      <name val="Calibri"/>
      <family val="2"/>
    </font>
    <font>
      <sz val="11"/>
      <name val="Calibri"/>
      <family val="2"/>
    </font>
    <font>
      <b/>
      <sz val="11"/>
      <name val="Arial"/>
      <family val="2"/>
    </font>
    <font>
      <sz val="11"/>
      <name val="Arial"/>
      <family val="2"/>
    </font>
    <font>
      <b/>
      <sz val="10"/>
      <color indexed="8"/>
      <name val="Calibri"/>
      <family val="2"/>
    </font>
    <font>
      <b/>
      <sz val="8"/>
      <color indexed="8"/>
      <name val="Arial"/>
      <family val="2"/>
    </font>
    <font>
      <sz val="10"/>
      <name val="Arial"/>
      <family val="2"/>
    </font>
    <font>
      <b/>
      <sz val="4"/>
      <name val="Calibri"/>
      <family val="2"/>
    </font>
    <font>
      <sz val="4"/>
      <name val="Calibri"/>
      <family val="2"/>
    </font>
    <font>
      <b/>
      <sz val="9"/>
      <name val="Calibri"/>
      <family val="2"/>
    </font>
    <font>
      <b/>
      <u/>
      <sz val="9"/>
      <name val="Calibri"/>
      <family val="2"/>
    </font>
    <font>
      <sz val="9"/>
      <name val="Arial"/>
      <family val="2"/>
    </font>
    <font>
      <sz val="9"/>
      <name val="Times New Roman"/>
      <family val="1"/>
    </font>
    <font>
      <u/>
      <sz val="9"/>
      <name val="Calibri"/>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b/>
      <sz val="18"/>
      <color indexed="8"/>
      <name val="Calibri"/>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Calibri"/>
      <family val="2"/>
      <scheme val="minor"/>
    </font>
    <font>
      <b/>
      <sz val="8"/>
      <name val="Arial"/>
      <family val="2"/>
    </font>
    <font>
      <b/>
      <sz val="11"/>
      <color indexed="8"/>
      <name val="Calibri"/>
      <family val="2"/>
      <charset val="204"/>
      <scheme val="minor"/>
    </font>
    <font>
      <b/>
      <sz val="10"/>
      <color indexed="8"/>
      <name val="Calibri"/>
      <family val="2"/>
      <charset val="204"/>
      <scheme val="minor"/>
    </font>
    <font>
      <b/>
      <u/>
      <sz val="10"/>
      <color indexed="12"/>
      <name val="Calibri"/>
      <family val="2"/>
    </font>
    <font>
      <sz val="10"/>
      <color indexed="8"/>
      <name val="Calibri"/>
      <family val="2"/>
    </font>
    <font>
      <b/>
      <sz val="11"/>
      <color theme="0"/>
      <name val="Calibri"/>
      <family val="2"/>
    </font>
    <font>
      <b/>
      <sz val="11"/>
      <name val="Calibri"/>
      <family val="2"/>
      <scheme val="minor"/>
    </font>
    <font>
      <sz val="12"/>
      <color indexed="8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49">
    <xf numFmtId="0" fontId="0" fillId="0" borderId="0" xfId="0"/>
    <xf numFmtId="0" fontId="0" fillId="0" borderId="0" xfId="0" applyBorder="1"/>
    <xf numFmtId="3" fontId="3" fillId="0" borderId="9" xfId="0" applyNumberFormat="1" applyFont="1" applyFill="1" applyBorder="1" applyAlignment="1" applyProtection="1">
      <alignment horizontal="right"/>
      <protection locked="0"/>
    </xf>
    <xf numFmtId="0" fontId="0" fillId="0" borderId="0" xfId="0" applyFill="1" applyBorder="1"/>
    <xf numFmtId="0" fontId="0" fillId="0" borderId="0" xfId="0" applyFill="1"/>
    <xf numFmtId="0" fontId="3" fillId="0" borderId="0" xfId="0" applyFont="1" applyFill="1" applyBorder="1" applyAlignment="1"/>
    <xf numFmtId="0" fontId="26" fillId="0" borderId="10" xfId="0" applyFont="1" applyFill="1" applyBorder="1" applyAlignment="1">
      <alignment horizontal="center"/>
    </xf>
    <xf numFmtId="3" fontId="18" fillId="0" borderId="11" xfId="0" applyNumberFormat="1" applyFont="1" applyFill="1" applyBorder="1" applyAlignment="1">
      <alignment horizontal="center"/>
    </xf>
    <xf numFmtId="0" fontId="26" fillId="0" borderId="12" xfId="0" applyFont="1" applyFill="1" applyBorder="1" applyAlignment="1">
      <alignment horizontal="center"/>
    </xf>
    <xf numFmtId="0" fontId="26" fillId="0" borderId="12" xfId="0" applyFont="1" applyFill="1" applyBorder="1" applyAlignment="1">
      <alignment horizontal="center" vertical="center"/>
    </xf>
    <xf numFmtId="0" fontId="23" fillId="0" borderId="10" xfId="0" applyFont="1" applyFill="1" applyBorder="1" applyAlignment="1">
      <alignment horizontal="center"/>
    </xf>
    <xf numFmtId="3" fontId="18" fillId="0" borderId="11" xfId="0" applyNumberFormat="1" applyFont="1" applyFill="1" applyBorder="1"/>
    <xf numFmtId="0" fontId="23" fillId="0" borderId="12" xfId="0" applyFont="1" applyFill="1" applyBorder="1" applyAlignment="1">
      <alignment horizontal="center"/>
    </xf>
    <xf numFmtId="3" fontId="18" fillId="0" borderId="11" xfId="0" applyNumberFormat="1" applyFont="1" applyFill="1" applyBorder="1" applyAlignment="1">
      <alignment horizontal="right"/>
    </xf>
    <xf numFmtId="3" fontId="20" fillId="0" borderId="11" xfId="0" applyNumberFormat="1" applyFont="1" applyFill="1" applyBorder="1" applyAlignment="1">
      <alignment horizontal="right"/>
    </xf>
    <xf numFmtId="0" fontId="3" fillId="0" borderId="1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3" xfId="0" applyFont="1" applyFill="1" applyBorder="1" applyAlignment="1">
      <alignment horizontal="center"/>
    </xf>
    <xf numFmtId="0" fontId="3" fillId="0" borderId="10"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3" fontId="3" fillId="0" borderId="9" xfId="0" applyNumberFormat="1" applyFont="1" applyFill="1" applyBorder="1" applyAlignment="1">
      <alignment horizontal="right"/>
    </xf>
    <xf numFmtId="3" fontId="26" fillId="0" borderId="9" xfId="0" applyNumberFormat="1" applyFont="1" applyFill="1" applyBorder="1" applyAlignment="1">
      <alignment horizontal="right"/>
    </xf>
    <xf numFmtId="164" fontId="0" fillId="0" borderId="0" xfId="0" applyNumberFormat="1"/>
    <xf numFmtId="14" fontId="0" fillId="0" borderId="0" xfId="0" applyNumberFormat="1"/>
    <xf numFmtId="3" fontId="18" fillId="0" borderId="9" xfId="0" applyNumberFormat="1" applyFont="1" applyFill="1" applyBorder="1" applyAlignment="1">
      <alignment horizontal="right"/>
    </xf>
    <xf numFmtId="0" fontId="32" fillId="0" borderId="0" xfId="0" applyFont="1" applyAlignment="1">
      <alignment horizontal="justify" vertical="center"/>
    </xf>
    <xf numFmtId="0" fontId="33" fillId="0" borderId="0" xfId="0" applyFont="1" applyAlignment="1">
      <alignment horizontal="justify" vertical="center"/>
    </xf>
    <xf numFmtId="0" fontId="0" fillId="0" borderId="0" xfId="0" applyBorder="1" applyAlignment="1"/>
    <xf numFmtId="0" fontId="3" fillId="0" borderId="10" xfId="0" applyFont="1" applyFill="1" applyBorder="1" applyAlignment="1">
      <alignment horizontal="center" wrapText="1"/>
    </xf>
    <xf numFmtId="0" fontId="40" fillId="0" borderId="0" xfId="0" applyFont="1" applyFill="1"/>
    <xf numFmtId="0" fontId="36" fillId="0" borderId="0" xfId="0" applyFont="1" applyBorder="1"/>
    <xf numFmtId="0" fontId="41" fillId="0" borderId="18" xfId="0" applyFont="1" applyFill="1" applyBorder="1" applyAlignment="1">
      <alignment horizontal="center" vertical="center" wrapText="1"/>
    </xf>
    <xf numFmtId="0" fontId="41" fillId="0" borderId="0" xfId="0" applyFont="1" applyFill="1"/>
    <xf numFmtId="0" fontId="41" fillId="0" borderId="9" xfId="0" applyFont="1" applyFill="1" applyBorder="1" applyAlignment="1">
      <alignment horizontal="center"/>
    </xf>
    <xf numFmtId="0" fontId="43" fillId="0" borderId="0" xfId="0" applyFont="1" applyFill="1"/>
    <xf numFmtId="14" fontId="48" fillId="0" borderId="0" xfId="0" applyNumberFormat="1" applyFont="1" applyFill="1"/>
    <xf numFmtId="0" fontId="39" fillId="0" borderId="18" xfId="0" applyFont="1" applyFill="1" applyBorder="1" applyAlignment="1">
      <alignment horizontal="center" vertical="center" wrapText="1"/>
    </xf>
    <xf numFmtId="0" fontId="39" fillId="0" borderId="9" xfId="0" applyFont="1" applyFill="1" applyBorder="1"/>
    <xf numFmtId="0" fontId="39" fillId="0" borderId="0" xfId="0" applyFont="1" applyFill="1"/>
    <xf numFmtId="0" fontId="49" fillId="0" borderId="9" xfId="0" applyFont="1" applyBorder="1" applyAlignment="1">
      <alignment horizontal="center"/>
    </xf>
    <xf numFmtId="0" fontId="49" fillId="0" borderId="9" xfId="0" applyFont="1" applyBorder="1" applyAlignment="1"/>
    <xf numFmtId="0" fontId="49" fillId="0" borderId="9" xfId="0" applyFont="1" applyFill="1" applyBorder="1" applyAlignment="1"/>
    <xf numFmtId="0" fontId="49" fillId="0" borderId="9" xfId="0" applyFont="1" applyBorder="1" applyAlignment="1" applyProtection="1">
      <alignment horizontal="center"/>
    </xf>
    <xf numFmtId="0" fontId="49" fillId="0" borderId="9" xfId="0" applyFont="1" applyBorder="1" applyAlignment="1" applyProtection="1"/>
    <xf numFmtId="0" fontId="3" fillId="0" borderId="37" xfId="0" applyFont="1" applyBorder="1" applyAlignment="1"/>
    <xf numFmtId="0" fontId="3" fillId="0" borderId="38" xfId="0" applyFont="1" applyBorder="1" applyAlignment="1"/>
    <xf numFmtId="0" fontId="31" fillId="0" borderId="22" xfId="0" applyFont="1" applyBorder="1"/>
    <xf numFmtId="3" fontId="3" fillId="0" borderId="9" xfId="0" applyNumberFormat="1" applyFont="1" applyFill="1" applyBorder="1" applyAlignment="1">
      <alignment horizontal="right" vertical="center"/>
    </xf>
    <xf numFmtId="165" fontId="3" fillId="0" borderId="9" xfId="0" applyNumberFormat="1" applyFont="1" applyFill="1" applyBorder="1" applyAlignment="1">
      <alignment horizontal="center"/>
    </xf>
    <xf numFmtId="3" fontId="3" fillId="0" borderId="11" xfId="0" applyNumberFormat="1" applyFont="1" applyFill="1" applyBorder="1" applyAlignment="1">
      <alignment horizontal="right"/>
    </xf>
    <xf numFmtId="3" fontId="26" fillId="0" borderId="11" xfId="0" applyNumberFormat="1" applyFont="1" applyFill="1" applyBorder="1" applyAlignment="1">
      <alignment horizontal="right"/>
    </xf>
    <xf numFmtId="0" fontId="50" fillId="0" borderId="9" xfId="0" applyFont="1" applyFill="1" applyBorder="1" applyAlignment="1">
      <alignment horizontal="center" vertical="center" wrapText="1"/>
    </xf>
    <xf numFmtId="1" fontId="50" fillId="0" borderId="9" xfId="0" applyNumberFormat="1" applyFont="1" applyFill="1" applyBorder="1" applyAlignment="1">
      <alignment horizontal="center"/>
    </xf>
    <xf numFmtId="1" fontId="51" fillId="0" borderId="9" xfId="0" applyNumberFormat="1" applyFont="1" applyFill="1" applyBorder="1"/>
    <xf numFmtId="0" fontId="50" fillId="0" borderId="9" xfId="0" applyFont="1" applyFill="1" applyBorder="1"/>
    <xf numFmtId="0" fontId="50" fillId="0" borderId="9" xfId="0" applyFont="1" applyBorder="1"/>
    <xf numFmtId="3" fontId="50" fillId="0" borderId="9" xfId="0" applyNumberFormat="1" applyFont="1" applyFill="1" applyBorder="1" applyAlignment="1">
      <alignment horizontal="right" vertical="center"/>
    </xf>
    <xf numFmtId="1" fontId="50" fillId="0" borderId="9" xfId="0" applyNumberFormat="1" applyFont="1" applyFill="1" applyBorder="1" applyAlignment="1">
      <alignment vertical="center" textRotation="90" wrapText="1"/>
    </xf>
    <xf numFmtId="0" fontId="50" fillId="0" borderId="9" xfId="0" applyFont="1" applyFill="1" applyBorder="1" applyAlignment="1">
      <alignment vertical="center" textRotation="90" wrapText="1"/>
    </xf>
    <xf numFmtId="0" fontId="50" fillId="0" borderId="9" xfId="0" applyFont="1" applyBorder="1" applyAlignment="1"/>
    <xf numFmtId="0" fontId="50" fillId="0" borderId="9" xfId="0" applyFont="1" applyFill="1" applyBorder="1" applyAlignment="1">
      <alignment horizontal="right" vertical="center" textRotation="90" wrapText="1"/>
    </xf>
    <xf numFmtId="0" fontId="52" fillId="0" borderId="0" xfId="0" applyFont="1" applyFill="1"/>
    <xf numFmtId="1" fontId="53" fillId="0" borderId="9" xfId="0" applyNumberFormat="1" applyFont="1" applyFill="1" applyBorder="1"/>
    <xf numFmtId="0" fontId="53" fillId="0" borderId="0" xfId="0" applyFont="1" applyFill="1"/>
    <xf numFmtId="0" fontId="41" fillId="0" borderId="0" xfId="0" applyFont="1" applyFill="1" applyBorder="1" applyAlignment="1">
      <alignment horizontal="center"/>
    </xf>
    <xf numFmtId="0" fontId="41" fillId="0" borderId="9" xfId="0" applyFont="1" applyFill="1" applyBorder="1"/>
    <xf numFmtId="0" fontId="41" fillId="0" borderId="0" xfId="0" applyFont="1" applyFill="1" applyBorder="1"/>
    <xf numFmtId="14" fontId="0" fillId="0" borderId="0" xfId="0" applyNumberFormat="1" applyFill="1"/>
    <xf numFmtId="0" fontId="57" fillId="0" borderId="9" xfId="0" applyFont="1" applyBorder="1" applyAlignment="1"/>
    <xf numFmtId="0" fontId="57" fillId="0" borderId="16" xfId="0" applyFont="1" applyBorder="1" applyAlignment="1">
      <alignment vertical="center"/>
    </xf>
    <xf numFmtId="0" fontId="57" fillId="0" borderId="9" xfId="0" applyFont="1" applyBorder="1" applyAlignment="1">
      <alignment vertical="center"/>
    </xf>
    <xf numFmtId="0" fontId="57" fillId="0" borderId="16" xfId="0" applyFont="1" applyBorder="1" applyAlignment="1">
      <alignment horizontal="right"/>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xf>
    <xf numFmtId="3" fontId="26" fillId="0" borderId="9" xfId="0" applyNumberFormat="1" applyFont="1" applyFill="1" applyBorder="1" applyAlignment="1">
      <alignment horizontal="center"/>
    </xf>
    <xf numFmtId="0" fontId="3" fillId="0" borderId="11" xfId="0" applyFont="1" applyFill="1" applyBorder="1" applyAlignment="1">
      <alignment horizontal="right"/>
    </xf>
    <xf numFmtId="0" fontId="26" fillId="0" borderId="10" xfId="0" applyFont="1" applyFill="1" applyBorder="1" applyAlignment="1">
      <alignment horizontal="center" vertical="center"/>
    </xf>
    <xf numFmtId="3" fontId="18" fillId="26" borderId="9" xfId="0" applyNumberFormat="1" applyFont="1" applyFill="1" applyBorder="1" applyAlignment="1">
      <alignment horizontal="right"/>
    </xf>
    <xf numFmtId="0" fontId="26" fillId="0" borderId="0" xfId="0" applyFont="1" applyFill="1"/>
    <xf numFmtId="49" fontId="26" fillId="0" borderId="0" xfId="0" applyNumberFormat="1" applyFont="1" applyFill="1"/>
    <xf numFmtId="0" fontId="20" fillId="0" borderId="9" xfId="0" applyFont="1" applyFill="1" applyBorder="1"/>
    <xf numFmtId="0" fontId="20" fillId="0" borderId="0" xfId="0" applyFont="1" applyFill="1"/>
    <xf numFmtId="0" fontId="26" fillId="0" borderId="0" xfId="0" applyFont="1" applyFill="1" applyBorder="1"/>
    <xf numFmtId="0" fontId="39" fillId="0" borderId="13" xfId="0" applyFont="1" applyBorder="1" applyAlignment="1">
      <alignment horizontal="center"/>
    </xf>
    <xf numFmtId="0" fontId="39" fillId="0" borderId="10" xfId="0" applyFont="1" applyBorder="1" applyAlignment="1">
      <alignment horizontal="center"/>
    </xf>
    <xf numFmtId="0" fontId="39" fillId="0" borderId="12" xfId="0" applyFont="1" applyFill="1" applyBorder="1" applyAlignment="1">
      <alignment horizontal="center"/>
    </xf>
    <xf numFmtId="0" fontId="26" fillId="0" borderId="9" xfId="0" applyFont="1" applyBorder="1" applyAlignment="1" applyProtection="1">
      <alignment horizontal="center"/>
      <protection locked="0"/>
    </xf>
    <xf numFmtId="49" fontId="25" fillId="0" borderId="19" xfId="0" applyNumberFormat="1" applyFont="1" applyBorder="1" applyAlignment="1">
      <alignment horizontal="left" vertical="center" wrapText="1"/>
    </xf>
    <xf numFmtId="49" fontId="25" fillId="0" borderId="0" xfId="0" applyNumberFormat="1" applyFont="1" applyBorder="1" applyAlignment="1">
      <alignment horizontal="left" vertical="center" wrapText="1"/>
    </xf>
    <xf numFmtId="49" fontId="25" fillId="0" borderId="20" xfId="0" applyNumberFormat="1" applyFont="1" applyBorder="1" applyAlignment="1">
      <alignment horizontal="left" vertical="center" wrapText="1"/>
    </xf>
    <xf numFmtId="49" fontId="25" fillId="0" borderId="21" xfId="0" applyNumberFormat="1" applyFont="1" applyBorder="1" applyAlignment="1">
      <alignment horizontal="left" vertical="center" wrapText="1"/>
    </xf>
    <xf numFmtId="49" fontId="25" fillId="0" borderId="22" xfId="0" applyNumberFormat="1" applyFont="1" applyBorder="1" applyAlignment="1">
      <alignment horizontal="left" vertical="center" wrapText="1"/>
    </xf>
    <xf numFmtId="49" fontId="25" fillId="0" borderId="23" xfId="0" applyNumberFormat="1" applyFont="1" applyBorder="1" applyAlignment="1">
      <alignment horizontal="left" vertical="center" wrapText="1"/>
    </xf>
    <xf numFmtId="49" fontId="34" fillId="0" borderId="19" xfId="0" applyNumberFormat="1" applyFont="1" applyBorder="1" applyAlignment="1">
      <alignment horizontal="left" vertical="center" wrapText="1"/>
    </xf>
    <xf numFmtId="49" fontId="34" fillId="0" borderId="0" xfId="0" applyNumberFormat="1" applyFont="1" applyBorder="1" applyAlignment="1">
      <alignment horizontal="left" vertical="center" wrapText="1"/>
    </xf>
    <xf numFmtId="49" fontId="34" fillId="0" borderId="20" xfId="0" applyNumberFormat="1" applyFont="1" applyBorder="1" applyAlignment="1">
      <alignment horizontal="left" vertical="center" wrapText="1"/>
    </xf>
    <xf numFmtId="0" fontId="3" fillId="0" borderId="9" xfId="0" applyFont="1" applyBorder="1" applyAlignment="1">
      <alignment horizontal="center" vertical="top"/>
    </xf>
    <xf numFmtId="0" fontId="3" fillId="0" borderId="10" xfId="0" applyFont="1" applyBorder="1" applyAlignment="1">
      <alignment horizontal="center" vertical="top"/>
    </xf>
    <xf numFmtId="0" fontId="2" fillId="0" borderId="11" xfId="31" applyBorder="1" applyAlignment="1">
      <alignment horizontal="center"/>
    </xf>
    <xf numFmtId="0" fontId="56" fillId="0" borderId="11" xfId="31" applyFont="1" applyBorder="1" applyAlignment="1">
      <alignment horizontal="center"/>
    </xf>
    <xf numFmtId="49" fontId="34" fillId="0" borderId="24" xfId="0" applyNumberFormat="1" applyFont="1" applyBorder="1" applyAlignment="1">
      <alignment horizontal="left" vertical="center" wrapText="1"/>
    </xf>
    <xf numFmtId="49" fontId="34" fillId="0" borderId="25" xfId="0" applyNumberFormat="1" applyFont="1" applyBorder="1" applyAlignment="1">
      <alignment horizontal="left" vertical="center" wrapText="1"/>
    </xf>
    <xf numFmtId="49" fontId="34" fillId="0" borderId="26" xfId="0" applyNumberFormat="1" applyFont="1" applyBorder="1" applyAlignment="1">
      <alignment horizontal="left" vertical="center" wrapText="1"/>
    </xf>
    <xf numFmtId="3" fontId="28" fillId="0" borderId="9" xfId="0" applyNumberFormat="1" applyFont="1" applyBorder="1" applyAlignment="1">
      <alignment horizontal="center"/>
    </xf>
    <xf numFmtId="0" fontId="28" fillId="0" borderId="9" xfId="0" applyFont="1" applyBorder="1" applyAlignment="1">
      <alignment horizontal="center"/>
    </xf>
    <xf numFmtId="0" fontId="28" fillId="0" borderId="10" xfId="0" applyFont="1" applyBorder="1" applyAlignment="1">
      <alignment horizontal="center"/>
    </xf>
    <xf numFmtId="0" fontId="19" fillId="0" borderId="27" xfId="0" applyFont="1" applyBorder="1" applyAlignment="1">
      <alignment horizontal="left"/>
    </xf>
    <xf numFmtId="0" fontId="19" fillId="0" borderId="11" xfId="0" applyFont="1" applyBorder="1" applyAlignment="1">
      <alignment horizontal="left"/>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8" xfId="0" applyFont="1" applyBorder="1" applyAlignment="1">
      <alignment horizontal="center"/>
    </xf>
    <xf numFmtId="0" fontId="3" fillId="0" borderId="9" xfId="0" applyFont="1" applyBorder="1" applyAlignment="1">
      <alignment horizontal="center"/>
    </xf>
    <xf numFmtId="0" fontId="53" fillId="0" borderId="11" xfId="0" applyFont="1" applyBorder="1" applyAlignment="1">
      <alignment horizontal="center"/>
    </xf>
    <xf numFmtId="0" fontId="53" fillId="0" borderId="12" xfId="0" applyFont="1" applyBorder="1" applyAlignment="1">
      <alignment horizontal="center"/>
    </xf>
    <xf numFmtId="0" fontId="18" fillId="0" borderId="9"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9" fillId="0" borderId="0" xfId="0" applyFont="1" applyFill="1" applyBorder="1" applyAlignment="1">
      <alignment horizontal="center"/>
    </xf>
    <xf numFmtId="3" fontId="27" fillId="0" borderId="11" xfId="0" applyNumberFormat="1" applyFont="1" applyBorder="1" applyAlignment="1">
      <alignment horizontal="center"/>
    </xf>
    <xf numFmtId="3" fontId="27" fillId="0" borderId="12" xfId="0" applyNumberFormat="1" applyFont="1" applyBorder="1" applyAlignment="1">
      <alignment horizontal="center"/>
    </xf>
    <xf numFmtId="0" fontId="55" fillId="0" borderId="11" xfId="0" applyFont="1" applyBorder="1" applyAlignment="1">
      <alignment horizontal="left"/>
    </xf>
    <xf numFmtId="0" fontId="18" fillId="0" borderId="38" xfId="0" applyFont="1" applyBorder="1" applyAlignment="1">
      <alignment horizontal="center"/>
    </xf>
    <xf numFmtId="0" fontId="18" fillId="0" borderId="39" xfId="0" applyFont="1" applyBorder="1" applyAlignment="1">
      <alignment horizontal="center"/>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29" fillId="0" borderId="58" xfId="0" applyFont="1" applyFill="1" applyBorder="1" applyAlignment="1">
      <alignment horizontal="center" vertical="top" wrapText="1"/>
    </xf>
    <xf numFmtId="0" fontId="29" fillId="0" borderId="49" xfId="0" applyFont="1" applyFill="1" applyBorder="1" applyAlignment="1">
      <alignment horizontal="center" vertical="top" wrapText="1"/>
    </xf>
    <xf numFmtId="0" fontId="29" fillId="0" borderId="50" xfId="0" applyFont="1" applyFill="1" applyBorder="1" applyAlignment="1">
      <alignment horizontal="center" vertical="top" wrapText="1"/>
    </xf>
    <xf numFmtId="0" fontId="29" fillId="0" borderId="21" xfId="0" applyFont="1" applyFill="1" applyBorder="1" applyAlignment="1">
      <alignment horizontal="center" vertical="top" wrapText="1"/>
    </xf>
    <xf numFmtId="0" fontId="29" fillId="0" borderId="22" xfId="0" applyFont="1" applyFill="1" applyBorder="1" applyAlignment="1">
      <alignment horizontal="center" vertical="top" wrapText="1"/>
    </xf>
    <xf numFmtId="0" fontId="29" fillId="0" borderId="52" xfId="0" applyFont="1" applyFill="1" applyBorder="1" applyAlignment="1">
      <alignment horizontal="center" vertical="top" wrapText="1"/>
    </xf>
    <xf numFmtId="0" fontId="3" fillId="0" borderId="10" xfId="0" applyFont="1" applyBorder="1" applyAlignment="1">
      <alignment horizontal="center"/>
    </xf>
    <xf numFmtId="0" fontId="19" fillId="0" borderId="28" xfId="0" applyFont="1" applyBorder="1" applyAlignment="1">
      <alignment horizontal="center"/>
    </xf>
    <xf numFmtId="0" fontId="19" fillId="0" borderId="9" xfId="0" applyFont="1" applyBorder="1" applyAlignment="1">
      <alignment horizontal="center"/>
    </xf>
    <xf numFmtId="0" fontId="30" fillId="0" borderId="9" xfId="0" applyFont="1" applyBorder="1" applyAlignment="1">
      <alignment horizontal="center"/>
    </xf>
    <xf numFmtId="0" fontId="30" fillId="0" borderId="10" xfId="0" applyFont="1" applyBorder="1" applyAlignment="1">
      <alignment horizontal="center"/>
    </xf>
    <xf numFmtId="0" fontId="3" fillId="0" borderId="30" xfId="0" applyNumberFormat="1" applyFont="1" applyBorder="1" applyAlignment="1" applyProtection="1">
      <alignment horizontal="center"/>
    </xf>
    <xf numFmtId="0" fontId="3" fillId="0" borderId="15" xfId="0" applyNumberFormat="1" applyFont="1" applyBorder="1" applyAlignment="1" applyProtection="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5" xfId="0" applyFont="1" applyBorder="1" applyAlignment="1">
      <alignment horizontal="center"/>
    </xf>
    <xf numFmtId="0" fontId="3" fillId="0" borderId="5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1" xfId="0" applyFont="1" applyBorder="1" applyAlignment="1">
      <alignment horizontal="center" vertical="center" wrapText="1"/>
    </xf>
    <xf numFmtId="0" fontId="54" fillId="0" borderId="9" xfId="0" applyFont="1" applyBorder="1" applyAlignment="1">
      <alignment horizontal="left"/>
    </xf>
    <xf numFmtId="0" fontId="19" fillId="0" borderId="32"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0" xfId="0" applyFont="1" applyBorder="1" applyAlignment="1">
      <alignment horizontal="center" vertical="center" wrapText="1"/>
    </xf>
    <xf numFmtId="0" fontId="30" fillId="0" borderId="34" xfId="0" applyFont="1" applyBorder="1" applyAlignment="1">
      <alignment horizontal="right" vertical="top"/>
    </xf>
    <xf numFmtId="0" fontId="30" fillId="0" borderId="35" xfId="0" applyFont="1" applyBorder="1" applyAlignment="1">
      <alignment horizontal="right" vertical="top"/>
    </xf>
    <xf numFmtId="0" fontId="30" fillId="0" borderId="36" xfId="0" applyFont="1" applyBorder="1" applyAlignment="1">
      <alignment horizontal="right" vertical="top"/>
    </xf>
    <xf numFmtId="0" fontId="0" fillId="0" borderId="0" xfId="0" applyBorder="1" applyAlignment="1">
      <alignment horizontal="center"/>
    </xf>
    <xf numFmtId="0" fontId="3" fillId="0" borderId="30" xfId="0" applyFont="1" applyBorder="1" applyAlignment="1">
      <alignment horizontal="center"/>
    </xf>
    <xf numFmtId="0" fontId="28" fillId="0" borderId="9" xfId="0" applyFont="1" applyBorder="1"/>
    <xf numFmtId="0" fontId="28" fillId="0" borderId="10" xfId="0" applyFont="1" applyBorder="1"/>
    <xf numFmtId="0" fontId="54" fillId="0" borderId="10" xfId="0" applyFont="1" applyBorder="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3" fillId="0" borderId="31" xfId="0" applyFont="1" applyBorder="1" applyAlignment="1">
      <alignment horizontal="center"/>
    </xf>
    <xf numFmtId="0" fontId="3" fillId="0" borderId="14"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47" fillId="0" borderId="29" xfId="0" applyFont="1" applyBorder="1" applyAlignment="1">
      <alignment horizontal="center"/>
    </xf>
    <xf numFmtId="49" fontId="20" fillId="0" borderId="9" xfId="0" applyNumberFormat="1" applyFont="1" applyFill="1" applyBorder="1" applyAlignment="1">
      <alignment horizontal="center" vertical="center" wrapText="1"/>
    </xf>
    <xf numFmtId="0" fontId="3" fillId="0" borderId="16" xfId="0" applyFont="1" applyFill="1" applyBorder="1" applyAlignment="1">
      <alignment horizontal="center"/>
    </xf>
    <xf numFmtId="0" fontId="3" fillId="0" borderId="17" xfId="0" applyFont="1" applyFill="1" applyBorder="1" applyAlignment="1">
      <alignment horizontal="center"/>
    </xf>
    <xf numFmtId="0" fontId="3" fillId="0" borderId="15" xfId="0" applyFont="1" applyFill="1" applyBorder="1" applyAlignment="1">
      <alignment horizontal="center"/>
    </xf>
    <xf numFmtId="0" fontId="18" fillId="0" borderId="16" xfId="0" applyNumberFormat="1" applyFont="1" applyFill="1" applyBorder="1" applyAlignment="1" applyProtection="1">
      <alignment horizontal="left" vertical="center" wrapText="1"/>
      <protection locked="0"/>
    </xf>
    <xf numFmtId="0" fontId="18" fillId="0" borderId="17" xfId="0" applyNumberFormat="1" applyFont="1" applyFill="1" applyBorder="1" applyAlignment="1" applyProtection="1">
      <alignment horizontal="left" vertical="center" wrapText="1"/>
      <protection locked="0"/>
    </xf>
    <xf numFmtId="0" fontId="18" fillId="0" borderId="15" xfId="0" applyNumberFormat="1" applyFont="1" applyFill="1" applyBorder="1" applyAlignment="1" applyProtection="1">
      <alignment horizontal="left" vertical="center" wrapText="1"/>
      <protection locked="0"/>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16" xfId="0" applyFont="1" applyFill="1" applyBorder="1" applyAlignment="1">
      <alignment horizontal="left"/>
    </xf>
    <xf numFmtId="0" fontId="3" fillId="0" borderId="17" xfId="0" applyFont="1" applyFill="1" applyBorder="1" applyAlignment="1">
      <alignment horizontal="left"/>
    </xf>
    <xf numFmtId="0" fontId="3" fillId="0" borderId="15" xfId="0" applyFont="1" applyFill="1" applyBorder="1" applyAlignment="1">
      <alignment horizontal="left"/>
    </xf>
    <xf numFmtId="0" fontId="3" fillId="0" borderId="9" xfId="0" applyFont="1" applyFill="1" applyBorder="1" applyAlignment="1">
      <alignment horizontal="left"/>
    </xf>
    <xf numFmtId="3" fontId="3" fillId="0" borderId="11" xfId="0" applyNumberFormat="1" applyFont="1" applyFill="1" applyBorder="1" applyAlignment="1">
      <alignment horizontal="left" vertical="center"/>
    </xf>
    <xf numFmtId="0" fontId="3" fillId="0" borderId="43" xfId="0" applyFont="1" applyFill="1" applyBorder="1" applyAlignment="1">
      <alignment horizontal="left"/>
    </xf>
    <xf numFmtId="0" fontId="3" fillId="0" borderId="44" xfId="0" applyFont="1" applyFill="1" applyBorder="1" applyAlignment="1">
      <alignment horizontal="left"/>
    </xf>
    <xf numFmtId="0" fontId="3" fillId="0" borderId="45" xfId="0" applyFont="1" applyFill="1" applyBorder="1" applyAlignment="1">
      <alignment horizontal="left"/>
    </xf>
    <xf numFmtId="0" fontId="3" fillId="0" borderId="14" xfId="0" applyFont="1" applyFill="1" applyBorder="1" applyAlignment="1">
      <alignment horizontal="left" vertical="center"/>
    </xf>
    <xf numFmtId="0" fontId="3" fillId="0" borderId="11" xfId="0" applyFont="1" applyFill="1" applyBorder="1" applyAlignment="1">
      <alignment horizontal="left"/>
    </xf>
    <xf numFmtId="0" fontId="3" fillId="0" borderId="14" xfId="0" applyFont="1" applyFill="1" applyBorder="1" applyAlignment="1">
      <alignment horizontal="left"/>
    </xf>
    <xf numFmtId="0" fontId="3" fillId="0" borderId="47" xfId="0" applyFont="1" applyFill="1" applyBorder="1" applyAlignment="1">
      <alignment horizontal="center" vertical="center" textRotation="90"/>
    </xf>
    <xf numFmtId="0" fontId="3" fillId="0" borderId="46" xfId="0" applyFont="1" applyFill="1" applyBorder="1" applyAlignment="1">
      <alignment horizontal="center" vertical="center" textRotation="90" wrapText="1"/>
    </xf>
    <xf numFmtId="0" fontId="3" fillId="0" borderId="47" xfId="0" applyFont="1" applyFill="1" applyBorder="1" applyAlignment="1">
      <alignment horizontal="center" vertical="center" textRotation="90" wrapText="1"/>
    </xf>
    <xf numFmtId="0" fontId="3" fillId="0" borderId="40" xfId="0" applyFont="1" applyFill="1" applyBorder="1" applyAlignment="1">
      <alignment horizontal="center" vertical="center" textRotation="90" wrapText="1"/>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49" fontId="3" fillId="0" borderId="14" xfId="0" applyNumberFormat="1" applyFont="1" applyFill="1" applyBorder="1" applyAlignment="1">
      <alignment horizontal="center" wrapText="1"/>
    </xf>
    <xf numFmtId="49" fontId="3" fillId="0" borderId="9" xfId="0" applyNumberFormat="1" applyFont="1" applyFill="1" applyBorder="1" applyAlignment="1">
      <alignment horizontal="center" wrapText="1"/>
    </xf>
    <xf numFmtId="3" fontId="3" fillId="0" borderId="18" xfId="0" applyNumberFormat="1" applyFont="1" applyFill="1" applyBorder="1" applyAlignment="1">
      <alignment horizontal="right" vertical="center"/>
    </xf>
    <xf numFmtId="3" fontId="3" fillId="0" borderId="40" xfId="0" applyNumberFormat="1" applyFont="1" applyFill="1" applyBorder="1" applyAlignment="1">
      <alignment horizontal="right" vertical="center"/>
    </xf>
    <xf numFmtId="0" fontId="3" fillId="0" borderId="31"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xf numFmtId="0" fontId="3" fillId="0" borderId="27" xfId="0" applyFont="1" applyFill="1" applyBorder="1" applyAlignment="1">
      <alignment horizontal="center" vertical="center" textRotation="90" wrapText="1"/>
    </xf>
    <xf numFmtId="0" fontId="3" fillId="0" borderId="14" xfId="0" applyFont="1" applyFill="1" applyBorder="1" applyAlignment="1">
      <alignment horizontal="center" vertical="center" textRotation="90" wrapText="1"/>
    </xf>
    <xf numFmtId="0" fontId="3" fillId="0" borderId="9" xfId="0" applyFont="1" applyFill="1" applyBorder="1" applyAlignment="1">
      <alignment horizontal="center" vertical="center" textRotation="90" wrapText="1"/>
    </xf>
    <xf numFmtId="0" fontId="3" fillId="0" borderId="11" xfId="0" applyFont="1" applyFill="1" applyBorder="1" applyAlignment="1">
      <alignment horizontal="center" vertical="center" textRotation="90" wrapText="1"/>
    </xf>
    <xf numFmtId="49" fontId="3" fillId="0" borderId="16"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49" fontId="3" fillId="0" borderId="15" xfId="0" applyNumberFormat="1" applyFont="1" applyFill="1" applyBorder="1" applyAlignment="1">
      <alignment horizontal="left" vertical="center" wrapText="1"/>
    </xf>
    <xf numFmtId="0" fontId="3" fillId="0" borderId="31" xfId="0" applyFont="1" applyFill="1" applyBorder="1" applyAlignment="1">
      <alignment horizontal="center" vertical="center" textRotation="90"/>
    </xf>
    <xf numFmtId="0" fontId="3" fillId="0" borderId="28" xfId="0" applyFont="1" applyFill="1" applyBorder="1" applyAlignment="1">
      <alignment horizontal="center" vertical="center" textRotation="90"/>
    </xf>
    <xf numFmtId="0" fontId="3" fillId="0" borderId="27" xfId="0" applyFont="1" applyFill="1" applyBorder="1" applyAlignment="1">
      <alignment horizontal="center" vertical="center" textRotation="90"/>
    </xf>
    <xf numFmtId="0" fontId="0" fillId="0" borderId="0" xfId="0" applyFill="1" applyAlignment="1">
      <alignment horizont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xf>
    <xf numFmtId="0" fontId="0" fillId="0" borderId="0" xfId="0" applyFill="1" applyBorder="1" applyAlignment="1">
      <alignment horizontal="center"/>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8" xfId="0" applyFont="1" applyFill="1" applyBorder="1" applyAlignment="1">
      <alignment horizontal="left"/>
    </xf>
    <xf numFmtId="0" fontId="3" fillId="0" borderId="14" xfId="0" applyFont="1" applyFill="1" applyBorder="1" applyAlignment="1">
      <alignment horizontal="center" wrapText="1"/>
    </xf>
    <xf numFmtId="0" fontId="3" fillId="0" borderId="9" xfId="0" applyFont="1" applyFill="1" applyBorder="1" applyAlignment="1">
      <alignment horizontal="center" wrapText="1"/>
    </xf>
    <xf numFmtId="0" fontId="18" fillId="0" borderId="37" xfId="0" applyFont="1" applyFill="1" applyBorder="1" applyAlignment="1">
      <alignment horizontal="right" wrapText="1"/>
    </xf>
    <xf numFmtId="0" fontId="18" fillId="0" borderId="38" xfId="0" applyFont="1" applyFill="1" applyBorder="1" applyAlignment="1">
      <alignment horizontal="right" wrapText="1"/>
    </xf>
    <xf numFmtId="0" fontId="18" fillId="0" borderId="39" xfId="0" applyFont="1" applyFill="1" applyBorder="1" applyAlignment="1">
      <alignment horizontal="right" wrapText="1"/>
    </xf>
    <xf numFmtId="0" fontId="3" fillId="0" borderId="4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16" xfId="0" applyFont="1" applyFill="1" applyBorder="1" applyAlignment="1">
      <alignment horizontal="center" vertical="center" textRotation="90" wrapText="1"/>
    </xf>
    <xf numFmtId="0" fontId="3" fillId="0" borderId="37" xfId="0" applyFont="1" applyFill="1" applyBorder="1" applyAlignment="1">
      <alignment horizontal="center" vertical="center" textRotation="90"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164" fontId="58" fillId="0" borderId="53" xfId="0" applyNumberFormat="1" applyFont="1" applyFill="1" applyBorder="1" applyAlignment="1">
      <alignment horizontal="center" vertical="top" wrapText="1"/>
    </xf>
    <xf numFmtId="0" fontId="3" fillId="0" borderId="54" xfId="0" applyFont="1" applyFill="1" applyBorder="1" applyAlignment="1">
      <alignment horizontal="center" vertical="center" textRotation="90" wrapText="1"/>
    </xf>
    <xf numFmtId="0" fontId="3" fillId="0" borderId="55" xfId="0" applyFont="1" applyFill="1" applyBorder="1" applyAlignment="1">
      <alignment horizontal="center" vertical="center" textRotation="90" wrapText="1"/>
    </xf>
    <xf numFmtId="0" fontId="3" fillId="0" borderId="56" xfId="0" applyFont="1" applyFill="1" applyBorder="1" applyAlignment="1">
      <alignment horizontal="center" vertical="center" textRotation="90" wrapText="1"/>
    </xf>
    <xf numFmtId="0" fontId="3" fillId="0" borderId="9" xfId="0" applyFont="1" applyFill="1" applyBorder="1" applyAlignment="1">
      <alignment horizontal="left" vertical="center"/>
    </xf>
    <xf numFmtId="0" fontId="59" fillId="24" borderId="9" xfId="0" applyFont="1" applyFill="1" applyBorder="1" applyAlignment="1">
      <alignment horizontal="center"/>
    </xf>
    <xf numFmtId="0" fontId="59" fillId="24" borderId="10" xfId="0" applyFont="1" applyFill="1" applyBorder="1" applyAlignment="1">
      <alignment horizontal="center"/>
    </xf>
    <xf numFmtId="0" fontId="39" fillId="0" borderId="9" xfId="0" applyFont="1" applyBorder="1" applyAlignment="1">
      <alignment horizontal="center"/>
    </xf>
    <xf numFmtId="0" fontId="39" fillId="0" borderId="11" xfId="0" applyFont="1" applyBorder="1" applyAlignment="1">
      <alignment horizontal="center"/>
    </xf>
    <xf numFmtId="0" fontId="59" fillId="0" borderId="9" xfId="0" applyFont="1" applyBorder="1" applyAlignment="1">
      <alignment horizontal="center"/>
    </xf>
    <xf numFmtId="0" fontId="39" fillId="0" borderId="37" xfId="0" applyFont="1" applyBorder="1" applyAlignment="1">
      <alignment horizontal="center"/>
    </xf>
    <xf numFmtId="0" fontId="39" fillId="0" borderId="38" xfId="0" applyFont="1" applyBorder="1" applyAlignment="1">
      <alignment horizontal="center"/>
    </xf>
    <xf numFmtId="0" fontId="39" fillId="0" borderId="39" xfId="0" applyFont="1" applyBorder="1" applyAlignment="1">
      <alignment horizontal="center"/>
    </xf>
    <xf numFmtId="0" fontId="39" fillId="0" borderId="9" xfId="0" applyFont="1" applyBorder="1" applyAlignment="1">
      <alignment horizontal="left"/>
    </xf>
    <xf numFmtId="0" fontId="39" fillId="0" borderId="16" xfId="0" applyFont="1" applyBorder="1" applyAlignment="1">
      <alignment horizontal="right"/>
    </xf>
    <xf numFmtId="0" fontId="39" fillId="0" borderId="17" xfId="0" applyFont="1" applyBorder="1" applyAlignment="1">
      <alignment horizontal="right"/>
    </xf>
    <xf numFmtId="0" fontId="39" fillId="0" borderId="15" xfId="0" applyFont="1" applyBorder="1" applyAlignment="1">
      <alignment horizontal="right"/>
    </xf>
    <xf numFmtId="3" fontId="39" fillId="0" borderId="9" xfId="0" applyNumberFormat="1" applyFont="1" applyBorder="1" applyAlignment="1">
      <alignment horizontal="right"/>
    </xf>
    <xf numFmtId="3" fontId="39" fillId="25" borderId="9" xfId="0" applyNumberFormat="1" applyFont="1" applyFill="1" applyBorder="1" applyAlignment="1">
      <alignment horizontal="center"/>
    </xf>
    <xf numFmtId="49" fontId="39" fillId="0" borderId="14" xfId="0" applyNumberFormat="1" applyFont="1" applyBorder="1" applyAlignment="1">
      <alignment horizontal="center" vertical="center" textRotation="90" wrapText="1"/>
    </xf>
    <xf numFmtId="49" fontId="59" fillId="0" borderId="9" xfId="0" applyNumberFormat="1" applyFont="1" applyBorder="1" applyAlignment="1">
      <alignment horizontal="center" vertical="center" textRotation="90" wrapText="1"/>
    </xf>
    <xf numFmtId="3" fontId="39" fillId="0" borderId="9" xfId="0" applyNumberFormat="1" applyFont="1" applyBorder="1" applyAlignment="1" applyProtection="1">
      <alignment horizontal="right"/>
    </xf>
    <xf numFmtId="0" fontId="3" fillId="0" borderId="0" xfId="0" applyFont="1" applyFill="1" applyBorder="1" applyAlignment="1">
      <alignment horizontal="center"/>
    </xf>
    <xf numFmtId="0" fontId="26" fillId="0" borderId="10" xfId="0" applyFont="1" applyFill="1" applyBorder="1" applyAlignment="1">
      <alignment horizontal="center" vertical="center"/>
    </xf>
    <xf numFmtId="3" fontId="26" fillId="0" borderId="9" xfId="0" applyNumberFormat="1" applyFont="1" applyFill="1" applyBorder="1" applyAlignment="1">
      <alignment horizontal="center"/>
    </xf>
    <xf numFmtId="0" fontId="26" fillId="0" borderId="9" xfId="0" applyFont="1" applyFill="1" applyBorder="1" applyAlignment="1">
      <alignment horizontal="center" vertical="center"/>
    </xf>
    <xf numFmtId="0" fontId="26" fillId="24" borderId="11" xfId="0" applyFont="1" applyFill="1" applyBorder="1" applyAlignment="1">
      <alignment horizontal="center"/>
    </xf>
    <xf numFmtId="0" fontId="26" fillId="0" borderId="9" xfId="0" applyFont="1" applyFill="1" applyBorder="1" applyAlignment="1">
      <alignment horizontal="left" vertical="center"/>
    </xf>
    <xf numFmtId="0" fontId="26" fillId="0" borderId="13" xfId="0" applyFont="1" applyFill="1" applyBorder="1" applyAlignment="1">
      <alignment horizontal="center" vertical="center"/>
    </xf>
    <xf numFmtId="0" fontId="20" fillId="0" borderId="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1" xfId="0" applyFont="1" applyFill="1" applyBorder="1" applyAlignment="1">
      <alignment horizontal="right"/>
    </xf>
    <xf numFmtId="0" fontId="20"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6" fillId="0" borderId="31" xfId="0" applyFont="1" applyFill="1" applyBorder="1" applyAlignment="1">
      <alignment horizontal="center" vertical="center" textRotation="90" wrapText="1"/>
    </xf>
    <xf numFmtId="0" fontId="26" fillId="0" borderId="28" xfId="0" applyFont="1" applyFill="1" applyBorder="1" applyAlignment="1">
      <alignment horizontal="center" vertical="center" textRotation="90" wrapText="1"/>
    </xf>
    <xf numFmtId="0" fontId="26" fillId="0" borderId="27" xfId="0" applyFont="1" applyFill="1" applyBorder="1" applyAlignment="1">
      <alignment horizontal="center" vertical="center" textRotation="90" wrapText="1"/>
    </xf>
    <xf numFmtId="0" fontId="26" fillId="0" borderId="14" xfId="0" applyFont="1" applyFill="1" applyBorder="1" applyAlignment="1">
      <alignment horizontal="center" vertical="center" textRotation="90" wrapText="1"/>
    </xf>
    <xf numFmtId="0" fontId="26" fillId="0" borderId="9" xfId="0" applyFont="1" applyFill="1" applyBorder="1" applyAlignment="1">
      <alignment horizontal="center" vertical="center" textRotation="90" wrapText="1"/>
    </xf>
    <xf numFmtId="0" fontId="26" fillId="0" borderId="11" xfId="0" applyFont="1" applyFill="1" applyBorder="1" applyAlignment="1">
      <alignment horizontal="center" vertical="center" textRotation="90" wrapText="1"/>
    </xf>
    <xf numFmtId="0" fontId="3" fillId="0" borderId="14" xfId="0" applyFont="1" applyFill="1" applyBorder="1" applyAlignment="1">
      <alignment horizontal="center"/>
    </xf>
    <xf numFmtId="0" fontId="28" fillId="0" borderId="54" xfId="0" applyFont="1" applyBorder="1" applyAlignment="1">
      <alignment horizontal="center" vertical="center" textRotation="90" wrapText="1"/>
    </xf>
    <xf numFmtId="0" fontId="28" fillId="0" borderId="55" xfId="0" applyFont="1" applyBorder="1" applyAlignment="1">
      <alignment horizontal="center" vertical="center" textRotation="90" wrapText="1"/>
    </xf>
    <xf numFmtId="0" fontId="28" fillId="0" borderId="56" xfId="0" applyFont="1" applyBorder="1" applyAlignment="1">
      <alignment horizontal="center" vertical="center" textRotation="90" wrapText="1"/>
    </xf>
    <xf numFmtId="0" fontId="3" fillId="0" borderId="11" xfId="0" applyFont="1" applyFill="1" applyBorder="1" applyAlignment="1">
      <alignment horizontal="right"/>
    </xf>
    <xf numFmtId="3" fontId="26" fillId="0" borderId="11" xfId="0" applyNumberFormat="1" applyFont="1" applyFill="1" applyBorder="1" applyAlignment="1">
      <alignment horizontal="center"/>
    </xf>
    <xf numFmtId="0" fontId="39" fillId="0" borderId="14" xfId="0" applyFont="1" applyBorder="1" applyAlignment="1">
      <alignment horizontal="center" vertical="center" wrapText="1"/>
    </xf>
    <xf numFmtId="0" fontId="39" fillId="0" borderId="9" xfId="0" applyFont="1" applyBorder="1" applyAlignment="1">
      <alignment horizontal="center" vertical="center" wrapText="1"/>
    </xf>
    <xf numFmtId="49" fontId="39" fillId="0" borderId="14" xfId="0" applyNumberFormat="1" applyFont="1" applyBorder="1" applyAlignment="1">
      <alignment horizontal="center" vertical="center" wrapText="1"/>
    </xf>
    <xf numFmtId="49" fontId="39" fillId="0" borderId="9" xfId="0" applyNumberFormat="1" applyFont="1" applyBorder="1" applyAlignment="1">
      <alignment horizontal="center" vertical="center" wrapText="1"/>
    </xf>
    <xf numFmtId="0" fontId="39" fillId="0" borderId="14" xfId="0" applyFont="1" applyBorder="1" applyAlignment="1">
      <alignment horizontal="center"/>
    </xf>
    <xf numFmtId="0" fontId="26" fillId="0" borderId="9" xfId="0" applyFont="1" applyFill="1" applyBorder="1" applyAlignment="1">
      <alignment horizontal="center"/>
    </xf>
    <xf numFmtId="164" fontId="42" fillId="26" borderId="53" xfId="0" applyNumberFormat="1" applyFont="1" applyFill="1" applyBorder="1" applyAlignment="1">
      <alignment horizontal="center"/>
    </xf>
    <xf numFmtId="164" fontId="24" fillId="26" borderId="53" xfId="0" applyNumberFormat="1" applyFont="1" applyFill="1" applyBorder="1" applyAlignment="1">
      <alignment horizontal="center"/>
    </xf>
    <xf numFmtId="0" fontId="50" fillId="0" borderId="9" xfId="0" applyFont="1" applyFill="1" applyBorder="1" applyAlignment="1">
      <alignment horizontal="center"/>
    </xf>
    <xf numFmtId="49" fontId="50" fillId="0" borderId="9" xfId="0" applyNumberFormat="1" applyFont="1" applyFill="1" applyBorder="1" applyAlignment="1">
      <alignment horizontal="center" vertical="center" textRotation="90" wrapText="1"/>
    </xf>
    <xf numFmtId="0" fontId="23" fillId="0" borderId="11" xfId="0" applyFont="1" applyFill="1" applyBorder="1" applyAlignment="1">
      <alignment horizontal="right"/>
    </xf>
    <xf numFmtId="49" fontId="51" fillId="0" borderId="9" xfId="0" applyNumberFormat="1" applyFont="1" applyFill="1" applyBorder="1" applyAlignment="1">
      <alignment horizontal="center" vertical="center"/>
    </xf>
    <xf numFmtId="0" fontId="23" fillId="0" borderId="9" xfId="0" applyFont="1" applyFill="1" applyBorder="1" applyAlignment="1">
      <alignment horizontal="center" vertical="top" wrapText="1"/>
    </xf>
    <xf numFmtId="0" fontId="23" fillId="0" borderId="9"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3" fillId="0" borderId="9" xfId="0" applyFont="1" applyFill="1" applyBorder="1" applyAlignment="1">
      <alignment horizontal="center" wrapText="1"/>
    </xf>
    <xf numFmtId="49" fontId="25" fillId="0" borderId="9" xfId="0" applyNumberFormat="1" applyFont="1" applyFill="1" applyBorder="1" applyAlignment="1">
      <alignment horizontal="center" vertical="top"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11" xfId="0" applyFont="1" applyFill="1" applyBorder="1" applyAlignment="1">
      <alignment horizontal="center" vertical="center" textRotation="90" wrapText="1"/>
    </xf>
    <xf numFmtId="1" fontId="24" fillId="0" borderId="27" xfId="0" applyNumberFormat="1" applyFont="1" applyFill="1" applyBorder="1" applyAlignment="1" applyProtection="1">
      <alignment horizontal="center" vertical="top" wrapText="1"/>
      <protection locked="0"/>
    </xf>
    <xf numFmtId="1" fontId="24" fillId="0" borderId="11" xfId="0" applyNumberFormat="1" applyFont="1" applyFill="1" applyBorder="1" applyAlignment="1" applyProtection="1">
      <alignment horizontal="center" vertical="top" wrapText="1"/>
      <protection locked="0"/>
    </xf>
    <xf numFmtId="0" fontId="18" fillId="0" borderId="28" xfId="0" applyFont="1" applyFill="1" applyBorder="1" applyAlignment="1">
      <alignment horizontal="center"/>
    </xf>
    <xf numFmtId="0" fontId="18" fillId="0" borderId="9" xfId="0" applyFont="1" applyFill="1" applyBorder="1" applyAlignment="1">
      <alignment horizontal="center"/>
    </xf>
    <xf numFmtId="0" fontId="18" fillId="0" borderId="27" xfId="0" applyFont="1" applyFill="1" applyBorder="1" applyAlignment="1">
      <alignment horizontal="center"/>
    </xf>
    <xf numFmtId="0" fontId="18" fillId="0" borderId="11" xfId="0" applyFont="1" applyFill="1" applyBorder="1" applyAlignment="1">
      <alignment horizontal="center"/>
    </xf>
    <xf numFmtId="0" fontId="22" fillId="0" borderId="48" xfId="0" applyFont="1" applyBorder="1" applyAlignment="1">
      <alignment horizontal="center"/>
    </xf>
    <xf numFmtId="0" fontId="22" fillId="0" borderId="49" xfId="0" applyFont="1" applyBorder="1" applyAlignment="1">
      <alignment horizontal="center"/>
    </xf>
    <xf numFmtId="0" fontId="22" fillId="0" borderId="59" xfId="0" applyFont="1" applyBorder="1" applyAlignment="1">
      <alignment horizontal="center"/>
    </xf>
    <xf numFmtId="0" fontId="22" fillId="0" borderId="5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23" fillId="0" borderId="31" xfId="0" applyFont="1" applyFill="1" applyBorder="1" applyAlignment="1">
      <alignment horizontal="center" vertical="center" textRotation="90" wrapText="1"/>
    </xf>
    <xf numFmtId="0" fontId="23" fillId="0" borderId="28" xfId="0" applyFont="1" applyFill="1" applyBorder="1" applyAlignment="1">
      <alignment horizontal="center" vertical="center" textRotation="90" wrapText="1"/>
    </xf>
    <xf numFmtId="0" fontId="23" fillId="0" borderId="27" xfId="0" applyFont="1" applyFill="1" applyBorder="1" applyAlignment="1">
      <alignment horizontal="center" vertical="center" textRotation="90" wrapText="1"/>
    </xf>
    <xf numFmtId="1" fontId="24" fillId="0" borderId="11" xfId="0" applyNumberFormat="1" applyFont="1" applyFill="1" applyBorder="1" applyAlignment="1">
      <alignment horizontal="center" vertical="top" wrapText="1"/>
    </xf>
    <xf numFmtId="0" fontId="24" fillId="0" borderId="11" xfId="0" applyFont="1" applyFill="1" applyBorder="1" applyAlignment="1">
      <alignment horizontal="center" vertical="top" wrapText="1"/>
    </xf>
    <xf numFmtId="0" fontId="24" fillId="0" borderId="12" xfId="0" applyFont="1" applyFill="1" applyBorder="1" applyAlignment="1">
      <alignment horizontal="center" vertical="top" wrapText="1"/>
    </xf>
    <xf numFmtId="0" fontId="23" fillId="0" borderId="22" xfId="0" applyFont="1" applyFill="1" applyBorder="1" applyAlignment="1">
      <alignment horizontal="center" vertical="center" textRotation="90" wrapText="1"/>
    </xf>
    <xf numFmtId="0" fontId="20" fillId="0" borderId="24" xfId="0" applyFont="1" applyFill="1" applyBorder="1" applyAlignment="1">
      <alignment horizontal="left" vertical="top" wrapText="1"/>
    </xf>
    <xf numFmtId="0" fontId="24" fillId="0" borderId="25" xfId="0" applyFont="1" applyFill="1" applyBorder="1" applyAlignment="1">
      <alignment horizontal="left" vertical="top" wrapText="1"/>
    </xf>
    <xf numFmtId="0" fontId="24" fillId="0" borderId="26"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20"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2"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0"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43" xfId="0" applyFont="1" applyFill="1" applyBorder="1" applyAlignment="1">
      <alignment horizontal="center" vertical="top" wrapText="1"/>
    </xf>
    <xf numFmtId="0" fontId="24" fillId="0" borderId="44"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2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441960</xdr:colOff>
      <xdr:row>1</xdr:row>
      <xdr:rowOff>45720</xdr:rowOff>
    </xdr:from>
    <xdr:to>
      <xdr:col>1</xdr:col>
      <xdr:colOff>784860</xdr:colOff>
      <xdr:row>4</xdr:row>
      <xdr:rowOff>83820</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 y="220980"/>
          <a:ext cx="8001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6</xdr:row>
      <xdr:rowOff>9525</xdr:rowOff>
    </xdr:from>
    <xdr:to>
      <xdr:col>0</xdr:col>
      <xdr:colOff>190500</xdr:colOff>
      <xdr:row>6</xdr:row>
      <xdr:rowOff>200025</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942975"/>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59055</xdr:colOff>
      <xdr:row>6</xdr:row>
      <xdr:rowOff>17145</xdr:rowOff>
    </xdr:from>
    <xdr:to>
      <xdr:col>4</xdr:col>
      <xdr:colOff>251460</xdr:colOff>
      <xdr:row>6</xdr:row>
      <xdr:rowOff>213360</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185035" y="954405"/>
          <a:ext cx="192405" cy="1962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34290</xdr:colOff>
      <xdr:row>7</xdr:row>
      <xdr:rowOff>70485</xdr:rowOff>
    </xdr:from>
    <xdr:to>
      <xdr:col>4</xdr:col>
      <xdr:colOff>243839</xdr:colOff>
      <xdr:row>7</xdr:row>
      <xdr:rowOff>243840</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160270" y="1266825"/>
          <a:ext cx="209549" cy="17335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19050</xdr:colOff>
      <xdr:row>10</xdr:row>
      <xdr:rowOff>11430</xdr:rowOff>
    </xdr:from>
    <xdr:to>
      <xdr:col>0</xdr:col>
      <xdr:colOff>212481</xdr:colOff>
      <xdr:row>11</xdr:row>
      <xdr:rowOff>7327</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19050" y="1835834"/>
          <a:ext cx="193431" cy="223031"/>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104042</xdr:colOff>
      <xdr:row>14</xdr:row>
      <xdr:rowOff>1</xdr:rowOff>
    </xdr:from>
    <xdr:to>
      <xdr:col>19</xdr:col>
      <xdr:colOff>70339</xdr:colOff>
      <xdr:row>14</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5947996" y="2637693"/>
          <a:ext cx="136281"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0</xdr:col>
      <xdr:colOff>731520</xdr:colOff>
      <xdr:row>1</xdr:row>
      <xdr:rowOff>68580</xdr:rowOff>
    </xdr:from>
    <xdr:to>
      <xdr:col>2</xdr:col>
      <xdr:colOff>7620</xdr:colOff>
      <xdr:row>4</xdr:row>
      <xdr:rowOff>106680</xdr:rowOff>
    </xdr:to>
    <xdr:pic>
      <xdr:nvPicPr>
        <xdr:cNvPr id="25369" name="Picture 12">
          <a:extLst>
            <a:ext uri="{FF2B5EF4-FFF2-40B4-BE49-F238E27FC236}">
              <a16:creationId xmlns:a16="http://schemas.microsoft.com/office/drawing/2014/main" id="{00000000-0008-0000-0000-000019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43840"/>
          <a:ext cx="8001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6</xdr:row>
      <xdr:rowOff>11430</xdr:rowOff>
    </xdr:from>
    <xdr:to>
      <xdr:col>2</xdr:col>
      <xdr:colOff>171450</xdr:colOff>
      <xdr:row>6</xdr:row>
      <xdr:rowOff>155872</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1228725" y="952500"/>
          <a:ext cx="161925" cy="161925"/>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11724</xdr:colOff>
      <xdr:row>6</xdr:row>
      <xdr:rowOff>0</xdr:rowOff>
    </xdr:from>
    <xdr:to>
      <xdr:col>19</xdr:col>
      <xdr:colOff>183174</xdr:colOff>
      <xdr:row>6</xdr:row>
      <xdr:rowOff>177472</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137032" y="943708"/>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87914</xdr:colOff>
      <xdr:row>14</xdr:row>
      <xdr:rowOff>0</xdr:rowOff>
    </xdr:from>
    <xdr:to>
      <xdr:col>10</xdr:col>
      <xdr:colOff>86449</xdr:colOff>
      <xdr:row>14</xdr:row>
      <xdr:rowOff>175846</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249606" y="2637692"/>
          <a:ext cx="203689"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51435</xdr:colOff>
      <xdr:row>2</xdr:row>
      <xdr:rowOff>15240</xdr:rowOff>
    </xdr:from>
    <xdr:to>
      <xdr:col>3</xdr:col>
      <xdr:colOff>146685</xdr:colOff>
      <xdr:row>2</xdr:row>
      <xdr:rowOff>175941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2950" y="342900"/>
          <a:ext cx="314325" cy="22860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10</a:t>
          </a:r>
        </a:p>
      </xdr:txBody>
    </xdr:sp>
    <xdr:clientData/>
  </xdr:twoCellAnchor>
  <xdr:twoCellAnchor editAs="oneCell">
    <xdr:from>
      <xdr:col>11</xdr:col>
      <xdr:colOff>214086</xdr:colOff>
      <xdr:row>2</xdr:row>
      <xdr:rowOff>5444</xdr:rowOff>
    </xdr:from>
    <xdr:to>
      <xdr:col>13</xdr:col>
      <xdr:colOff>16328</xdr:colOff>
      <xdr:row>2</xdr:row>
      <xdr:rowOff>190500</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601029" y="337458"/>
          <a:ext cx="297542" cy="185056"/>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0</xdr:colOff>
      <xdr:row>2</xdr:row>
      <xdr:rowOff>28575</xdr:rowOff>
    </xdr:from>
    <xdr:to>
      <xdr:col>16</xdr:col>
      <xdr:colOff>345290</xdr:colOff>
      <xdr:row>2</xdr:row>
      <xdr:rowOff>165100</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353050" y="352425"/>
          <a:ext cx="333375" cy="20955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3175</xdr:colOff>
      <xdr:row>17</xdr:row>
      <xdr:rowOff>0</xdr:rowOff>
    </xdr:from>
    <xdr:to>
      <xdr:col>18</xdr:col>
      <xdr:colOff>235631</xdr:colOff>
      <xdr:row>17</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14</a:t>
          </a:r>
        </a:p>
      </xdr:txBody>
    </xdr:sp>
    <xdr:clientData/>
  </xdr:twoCellAnchor>
  <xdr:twoCellAnchor editAs="oneCell">
    <xdr:from>
      <xdr:col>18</xdr:col>
      <xdr:colOff>3175</xdr:colOff>
      <xdr:row>30</xdr:row>
      <xdr:rowOff>560</xdr:rowOff>
    </xdr:from>
    <xdr:to>
      <xdr:col>18</xdr:col>
      <xdr:colOff>235631</xdr:colOff>
      <xdr:row>30</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39</xdr:row>
      <xdr:rowOff>3175</xdr:rowOff>
    </xdr:from>
    <xdr:to>
      <xdr:col>18</xdr:col>
      <xdr:colOff>272064</xdr:colOff>
      <xdr:row>39</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45</xdr:row>
      <xdr:rowOff>0</xdr:rowOff>
    </xdr:from>
    <xdr:to>
      <xdr:col>18</xdr:col>
      <xdr:colOff>235631</xdr:colOff>
      <xdr:row>45</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17</xdr:col>
      <xdr:colOff>74295</xdr:colOff>
      <xdr:row>1</xdr:row>
      <xdr:rowOff>161925</xdr:rowOff>
    </xdr:from>
    <xdr:to>
      <xdr:col>17</xdr:col>
      <xdr:colOff>315320</xdr:colOff>
      <xdr:row>2</xdr:row>
      <xdr:rowOff>176657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677025" y="323850"/>
          <a:ext cx="228600" cy="190853"/>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2</xdr:row>
      <xdr:rowOff>2822</xdr:rowOff>
    </xdr:to>
    <xdr:sp macro="" textlink="">
      <xdr:nvSpPr>
        <xdr:cNvPr id="2049" name="1 Rectángulo">
          <a:extLst>
            <a:ext uri="{FF2B5EF4-FFF2-40B4-BE49-F238E27FC236}">
              <a16:creationId xmlns:a16="http://schemas.microsoft.com/office/drawing/2014/main" id="{00000000-0008-0000-0200-000001080000}"/>
            </a:ext>
          </a:extLst>
        </xdr:cNvPr>
        <xdr:cNvSpPr>
          <a:spLocks noChangeArrowheads="1"/>
        </xdr:cNvSpPr>
      </xdr:nvSpPr>
      <xdr:spPr bwMode="auto">
        <a:xfrm>
          <a:off x="7362825" y="161925"/>
          <a:ext cx="2190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18</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18</a:t>
          </a:r>
        </a:p>
      </xdr:txBody>
    </xdr:sp>
    <xdr:clientData/>
  </xdr:twoCellAnchor>
  <xdr:twoCellAnchor>
    <xdr:from>
      <xdr:col>13</xdr:col>
      <xdr:colOff>23313</xdr:colOff>
      <xdr:row>22</xdr:row>
      <xdr:rowOff>3537</xdr:rowOff>
    </xdr:from>
    <xdr:to>
      <xdr:col>13</xdr:col>
      <xdr:colOff>195942</xdr:colOff>
      <xdr:row>22</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36</xdr:row>
      <xdr:rowOff>1905</xdr:rowOff>
    </xdr:from>
    <xdr:to>
      <xdr:col>1</xdr:col>
      <xdr:colOff>228479</xdr:colOff>
      <xdr:row>36</xdr:row>
      <xdr:rowOff>154305</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28600" y="8362950"/>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1905</xdr:colOff>
      <xdr:row>36</xdr:row>
      <xdr:rowOff>0</xdr:rowOff>
    </xdr:from>
    <xdr:to>
      <xdr:col>15</xdr:col>
      <xdr:colOff>198617</xdr:colOff>
      <xdr:row>36</xdr:row>
      <xdr:rowOff>118534</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24525" y="8353425"/>
          <a:ext cx="180975"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22</xdr:row>
      <xdr:rowOff>15874</xdr:rowOff>
    </xdr:from>
    <xdr:to>
      <xdr:col>9</xdr:col>
      <xdr:colOff>226060</xdr:colOff>
      <xdr:row>23</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22</xdr:row>
      <xdr:rowOff>52069</xdr:rowOff>
    </xdr:from>
    <xdr:to>
      <xdr:col>3</xdr:col>
      <xdr:colOff>41031</xdr:colOff>
      <xdr:row>23</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27</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10</xdr:col>
      <xdr:colOff>0</xdr:colOff>
      <xdr:row>3</xdr:row>
      <xdr:rowOff>0</xdr:rowOff>
    </xdr:from>
    <xdr:to>
      <xdr:col>11</xdr:col>
      <xdr:colOff>0</xdr:colOff>
      <xdr:row>3</xdr:row>
      <xdr:rowOff>152400</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5" y="523875"/>
          <a:ext cx="238125"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V70"/>
  <sheetViews>
    <sheetView topLeftCell="A21" zoomScaleNormal="100" workbookViewId="0">
      <selection activeCell="A9" sqref="A9:C9"/>
    </sheetView>
  </sheetViews>
  <sheetFormatPr baseColWidth="10" defaultColWidth="11.44140625" defaultRowHeight="13.2" x14ac:dyDescent="0.25"/>
  <cols>
    <col min="1" max="1" width="6.6640625" style="1" customWidth="1"/>
    <col min="2" max="2" width="10.44140625" style="1" customWidth="1"/>
    <col min="3" max="3" width="11.109375" style="1" customWidth="1"/>
    <col min="4" max="4" width="3.6640625" style="1" customWidth="1"/>
    <col min="5" max="6" width="6.6640625" style="1" customWidth="1"/>
    <col min="7" max="7" width="4.6640625" style="1" customWidth="1"/>
    <col min="8" max="8" width="11.109375" style="1" customWidth="1"/>
    <col min="9" max="9" width="3.33203125" style="1" customWidth="1"/>
    <col min="10" max="10" width="3" style="1" customWidth="1"/>
    <col min="11" max="15" width="2.6640625" style="1" customWidth="1"/>
    <col min="16" max="16" width="3.44140625" style="1" customWidth="1"/>
    <col min="17" max="17" width="2.6640625" style="1" customWidth="1"/>
    <col min="18" max="18" width="2.88671875" style="1" customWidth="1"/>
    <col min="19" max="19" width="3.33203125" style="3" customWidth="1"/>
    <col min="20" max="20" width="9.109375" style="1" customWidth="1"/>
    <col min="21" max="21" width="8.109375" style="1" customWidth="1"/>
    <col min="22" max="22" width="8.44140625" style="1" customWidth="1"/>
    <col min="23" max="16384" width="11.44140625" style="1"/>
  </cols>
  <sheetData>
    <row r="1" spans="1:22" ht="13.8" thickBot="1" x14ac:dyDescent="0.3">
      <c r="A1" s="158"/>
      <c r="B1" s="158"/>
      <c r="C1" s="158"/>
      <c r="D1" s="158"/>
      <c r="E1" s="158"/>
      <c r="F1" s="158"/>
      <c r="G1" s="158"/>
      <c r="H1" s="158"/>
      <c r="I1" s="158"/>
      <c r="J1" s="158"/>
      <c r="K1" s="158"/>
      <c r="L1" s="158"/>
      <c r="M1" s="158"/>
      <c r="N1" s="158"/>
      <c r="O1" s="158"/>
      <c r="P1" s="158"/>
      <c r="Q1" s="158"/>
      <c r="R1" s="158"/>
      <c r="S1" s="158"/>
      <c r="T1" s="158"/>
      <c r="U1" s="158"/>
      <c r="V1" s="158"/>
    </row>
    <row r="2" spans="1:22" ht="15" customHeight="1" x14ac:dyDescent="0.25">
      <c r="A2" s="165"/>
      <c r="B2" s="166"/>
      <c r="C2" s="166"/>
      <c r="D2" s="149" t="s">
        <v>55</v>
      </c>
      <c r="E2" s="150"/>
      <c r="F2" s="150"/>
      <c r="G2" s="150"/>
      <c r="H2" s="150"/>
      <c r="I2" s="150"/>
      <c r="J2" s="150"/>
      <c r="K2" s="150"/>
      <c r="L2" s="150"/>
      <c r="M2" s="150"/>
      <c r="N2" s="150"/>
      <c r="O2" s="150"/>
      <c r="P2" s="150"/>
      <c r="Q2" s="150"/>
      <c r="R2" s="150"/>
      <c r="S2" s="150"/>
      <c r="T2" s="150"/>
      <c r="U2" s="150"/>
      <c r="V2" s="151"/>
    </row>
    <row r="3" spans="1:22" ht="13.5" customHeight="1" x14ac:dyDescent="0.25">
      <c r="A3" s="111"/>
      <c r="B3" s="112"/>
      <c r="C3" s="112"/>
      <c r="D3" s="152"/>
      <c r="E3" s="153"/>
      <c r="F3" s="153"/>
      <c r="G3" s="153"/>
      <c r="H3" s="153"/>
      <c r="I3" s="153"/>
      <c r="J3" s="153"/>
      <c r="K3" s="153"/>
      <c r="L3" s="153"/>
      <c r="M3" s="153"/>
      <c r="N3" s="153"/>
      <c r="O3" s="153"/>
      <c r="P3" s="153"/>
      <c r="Q3" s="153"/>
      <c r="R3" s="153"/>
      <c r="S3" s="153"/>
      <c r="T3" s="153"/>
      <c r="U3" s="153"/>
      <c r="V3" s="154"/>
    </row>
    <row r="4" spans="1:22" ht="16.5" customHeight="1" x14ac:dyDescent="0.25">
      <c r="A4" s="111"/>
      <c r="B4" s="112"/>
      <c r="C4" s="112"/>
      <c r="D4" s="152"/>
      <c r="E4" s="153"/>
      <c r="F4" s="153"/>
      <c r="G4" s="153"/>
      <c r="H4" s="153"/>
      <c r="I4" s="153"/>
      <c r="J4" s="153"/>
      <c r="K4" s="153"/>
      <c r="L4" s="153"/>
      <c r="M4" s="153"/>
      <c r="N4" s="153"/>
      <c r="O4" s="153"/>
      <c r="P4" s="153"/>
      <c r="Q4" s="153"/>
      <c r="R4" s="153"/>
      <c r="S4" s="153"/>
      <c r="T4" s="153"/>
      <c r="U4" s="153"/>
      <c r="V4" s="154"/>
    </row>
    <row r="5" spans="1:22" ht="13.2" customHeight="1" x14ac:dyDescent="0.25">
      <c r="A5" s="111"/>
      <c r="B5" s="112"/>
      <c r="C5" s="112"/>
      <c r="D5" s="155"/>
      <c r="E5" s="156"/>
      <c r="F5" s="156"/>
      <c r="G5" s="156"/>
      <c r="H5" s="156"/>
      <c r="I5" s="156"/>
      <c r="J5" s="156"/>
      <c r="K5" s="156"/>
      <c r="L5" s="156"/>
      <c r="M5" s="156"/>
      <c r="N5" s="156"/>
      <c r="O5" s="156"/>
      <c r="P5" s="156"/>
      <c r="Q5" s="156"/>
      <c r="R5" s="156"/>
      <c r="S5" s="156"/>
      <c r="T5" s="156"/>
      <c r="U5" s="156"/>
      <c r="V5" s="157"/>
    </row>
    <row r="6" spans="1:22" ht="0.6" customHeight="1" x14ac:dyDescent="0.3">
      <c r="A6" s="111"/>
      <c r="B6" s="112"/>
      <c r="C6" s="112"/>
      <c r="D6" s="112"/>
      <c r="E6" s="112"/>
      <c r="F6" s="112"/>
      <c r="G6" s="112"/>
      <c r="H6" s="112"/>
      <c r="I6" s="112"/>
      <c r="J6" s="112"/>
      <c r="K6" s="112"/>
      <c r="L6" s="112"/>
      <c r="M6" s="112"/>
      <c r="N6" s="112"/>
      <c r="O6" s="112"/>
      <c r="P6" s="112"/>
      <c r="Q6" s="112"/>
      <c r="R6" s="112"/>
      <c r="S6" s="112"/>
      <c r="T6" s="112"/>
      <c r="U6" s="112"/>
      <c r="V6" s="132"/>
    </row>
    <row r="7" spans="1:22" ht="24.6" customHeight="1" x14ac:dyDescent="0.3">
      <c r="A7" s="159" t="s">
        <v>657</v>
      </c>
      <c r="B7" s="141"/>
      <c r="C7" s="71" t="s">
        <v>127</v>
      </c>
      <c r="D7" s="68"/>
      <c r="E7" s="139" t="s">
        <v>56</v>
      </c>
      <c r="F7" s="140"/>
      <c r="G7" s="140"/>
      <c r="H7" s="141"/>
      <c r="I7" s="39"/>
      <c r="J7" s="39"/>
      <c r="K7" s="39"/>
      <c r="L7" s="39"/>
      <c r="M7" s="39"/>
      <c r="N7" s="39"/>
      <c r="O7" s="39"/>
      <c r="P7" s="39"/>
      <c r="Q7" s="40"/>
      <c r="R7" s="40"/>
      <c r="S7" s="41"/>
      <c r="T7" s="112" t="s">
        <v>57</v>
      </c>
      <c r="U7" s="160"/>
      <c r="V7" s="161"/>
    </row>
    <row r="8" spans="1:22" ht="23.4" x14ac:dyDescent="0.45">
      <c r="A8" s="137"/>
      <c r="B8" s="138"/>
      <c r="C8" s="69" t="s">
        <v>649</v>
      </c>
      <c r="D8" s="70"/>
      <c r="E8" s="139" t="s">
        <v>128</v>
      </c>
      <c r="F8" s="140"/>
      <c r="G8" s="140"/>
      <c r="H8" s="141"/>
      <c r="I8" s="42"/>
      <c r="J8" s="42"/>
      <c r="K8" s="42"/>
      <c r="L8" s="42"/>
      <c r="M8" s="42"/>
      <c r="N8" s="42"/>
      <c r="O8" s="42"/>
      <c r="P8" s="42"/>
      <c r="Q8" s="43"/>
      <c r="R8" s="43"/>
      <c r="S8" s="41"/>
      <c r="T8" s="167"/>
      <c r="U8" s="168"/>
      <c r="V8" s="169"/>
    </row>
    <row r="9" spans="1:22" ht="18" customHeight="1" x14ac:dyDescent="0.3">
      <c r="A9" s="111" t="s">
        <v>77</v>
      </c>
      <c r="B9" s="112"/>
      <c r="C9" s="112"/>
      <c r="D9" s="163"/>
      <c r="E9" s="163"/>
      <c r="F9" s="163"/>
      <c r="G9" s="163"/>
      <c r="H9" s="163"/>
      <c r="I9" s="163"/>
      <c r="J9" s="163"/>
      <c r="K9" s="163"/>
      <c r="L9" s="163"/>
      <c r="M9" s="163"/>
      <c r="N9" s="163"/>
      <c r="O9" s="163"/>
      <c r="P9" s="163"/>
      <c r="Q9" s="163"/>
      <c r="R9" s="163"/>
      <c r="S9" s="163"/>
      <c r="T9" s="163"/>
      <c r="U9" s="163"/>
      <c r="V9" s="164"/>
    </row>
    <row r="10" spans="1:22" s="3" customFormat="1" ht="7.95" hidden="1" customHeight="1" x14ac:dyDescent="0.3">
      <c r="A10" s="111"/>
      <c r="B10" s="112"/>
      <c r="C10" s="112"/>
      <c r="D10" s="112"/>
      <c r="E10" s="112"/>
      <c r="F10" s="112"/>
      <c r="G10" s="112"/>
      <c r="H10" s="112"/>
      <c r="I10" s="112"/>
      <c r="J10" s="112"/>
      <c r="K10" s="112"/>
      <c r="L10" s="112"/>
      <c r="M10" s="112"/>
      <c r="N10" s="112"/>
      <c r="O10" s="112"/>
      <c r="P10" s="112"/>
      <c r="Q10" s="112"/>
      <c r="R10" s="112"/>
      <c r="S10" s="112"/>
      <c r="T10" s="112"/>
      <c r="U10" s="112"/>
      <c r="V10" s="132"/>
    </row>
    <row r="11" spans="1:22" s="3" customFormat="1" ht="18.600000000000001" customHeight="1" x14ac:dyDescent="0.3">
      <c r="A11" s="142" t="s">
        <v>656</v>
      </c>
      <c r="B11" s="143"/>
      <c r="C11" s="144"/>
      <c r="D11" s="112" t="s">
        <v>4</v>
      </c>
      <c r="E11" s="112"/>
      <c r="F11" s="112"/>
      <c r="G11" s="112" t="s">
        <v>5</v>
      </c>
      <c r="H11" s="112"/>
      <c r="I11" s="112"/>
      <c r="J11" s="112"/>
      <c r="K11" s="112"/>
      <c r="L11" s="112" t="s">
        <v>6</v>
      </c>
      <c r="M11" s="112"/>
      <c r="N11" s="112"/>
      <c r="O11" s="112"/>
      <c r="P11" s="112"/>
      <c r="Q11" s="112"/>
      <c r="R11" s="112"/>
      <c r="S11" s="112" t="s">
        <v>7</v>
      </c>
      <c r="T11" s="112"/>
      <c r="U11" s="112"/>
      <c r="V11" s="132"/>
    </row>
    <row r="12" spans="1:22" s="3" customFormat="1" ht="16.95" customHeight="1" x14ac:dyDescent="0.3">
      <c r="A12" s="145"/>
      <c r="B12" s="146"/>
      <c r="C12" s="147"/>
      <c r="D12" s="148"/>
      <c r="E12" s="148"/>
      <c r="F12" s="148"/>
      <c r="G12" s="134"/>
      <c r="H12" s="134"/>
      <c r="I12" s="134"/>
      <c r="J12" s="134"/>
      <c r="K12" s="134"/>
      <c r="L12" s="134"/>
      <c r="M12" s="134"/>
      <c r="N12" s="134"/>
      <c r="O12" s="134"/>
      <c r="P12" s="134"/>
      <c r="Q12" s="134"/>
      <c r="R12" s="134"/>
      <c r="S12" s="148"/>
      <c r="T12" s="148"/>
      <c r="U12" s="148"/>
      <c r="V12" s="162"/>
    </row>
    <row r="13" spans="1:22" ht="14.4" x14ac:dyDescent="0.3">
      <c r="A13" s="111" t="s">
        <v>8</v>
      </c>
      <c r="B13" s="112"/>
      <c r="C13" s="112"/>
      <c r="D13" s="112"/>
      <c r="E13" s="112" t="s">
        <v>9</v>
      </c>
      <c r="F13" s="112"/>
      <c r="G13" s="112"/>
      <c r="H13" s="112"/>
      <c r="I13" s="112"/>
      <c r="J13" s="112" t="s">
        <v>10</v>
      </c>
      <c r="K13" s="112"/>
      <c r="L13" s="112"/>
      <c r="M13" s="112"/>
      <c r="N13" s="112"/>
      <c r="O13" s="112"/>
      <c r="P13" s="112"/>
      <c r="Q13" s="112"/>
      <c r="R13" s="112"/>
      <c r="S13" s="97" t="s">
        <v>78</v>
      </c>
      <c r="T13" s="97"/>
      <c r="U13" s="97"/>
      <c r="V13" s="98"/>
    </row>
    <row r="14" spans="1:22" ht="13.8" x14ac:dyDescent="0.25">
      <c r="A14" s="133"/>
      <c r="B14" s="134"/>
      <c r="C14" s="134"/>
      <c r="D14" s="134"/>
      <c r="E14" s="134"/>
      <c r="F14" s="134"/>
      <c r="G14" s="134"/>
      <c r="H14" s="134"/>
      <c r="I14" s="134"/>
      <c r="J14" s="135" t="s">
        <v>167</v>
      </c>
      <c r="K14" s="135"/>
      <c r="L14" s="135"/>
      <c r="M14" s="135"/>
      <c r="N14" s="135"/>
      <c r="O14" s="135"/>
      <c r="P14" s="135"/>
      <c r="Q14" s="135"/>
      <c r="R14" s="135"/>
      <c r="S14" s="135" t="s">
        <v>199</v>
      </c>
      <c r="T14" s="135"/>
      <c r="U14" s="135"/>
      <c r="V14" s="136"/>
    </row>
    <row r="15" spans="1:22" ht="14.4" x14ac:dyDescent="0.3">
      <c r="A15" s="111" t="s">
        <v>11</v>
      </c>
      <c r="B15" s="112"/>
      <c r="C15" s="112"/>
      <c r="D15" s="112" t="s">
        <v>12</v>
      </c>
      <c r="E15" s="112"/>
      <c r="F15" s="112" t="s">
        <v>13</v>
      </c>
      <c r="G15" s="112"/>
      <c r="H15" s="112"/>
      <c r="I15" s="112"/>
      <c r="J15" s="112"/>
      <c r="K15" s="112" t="s">
        <v>14</v>
      </c>
      <c r="L15" s="112"/>
      <c r="M15" s="112"/>
      <c r="N15" s="112"/>
      <c r="O15" s="112"/>
      <c r="P15" s="112"/>
      <c r="Q15" s="112"/>
      <c r="R15" s="112"/>
      <c r="S15" s="112" t="s">
        <v>15</v>
      </c>
      <c r="T15" s="112"/>
      <c r="U15" s="112"/>
      <c r="V15" s="132"/>
    </row>
    <row r="16" spans="1:22" ht="13.95" customHeight="1" thickBot="1" x14ac:dyDescent="0.35">
      <c r="A16" s="107"/>
      <c r="B16" s="108"/>
      <c r="C16" s="108"/>
      <c r="D16" s="120"/>
      <c r="E16" s="120"/>
      <c r="F16" s="99"/>
      <c r="G16" s="100"/>
      <c r="H16" s="100"/>
      <c r="I16" s="100"/>
      <c r="J16" s="100"/>
      <c r="K16" s="44" t="s">
        <v>66</v>
      </c>
      <c r="L16" s="46" t="s">
        <v>129</v>
      </c>
      <c r="M16" s="121"/>
      <c r="N16" s="121"/>
      <c r="O16" s="45"/>
      <c r="P16" s="45" t="s">
        <v>130</v>
      </c>
      <c r="Q16" s="121"/>
      <c r="R16" s="122"/>
      <c r="S16" s="113" t="s">
        <v>311</v>
      </c>
      <c r="T16" s="113"/>
      <c r="U16" s="113"/>
      <c r="V16" s="114"/>
    </row>
    <row r="17" spans="1:22" s="3" customFormat="1" ht="1.95" hidden="1"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row>
    <row r="18" spans="1:22" ht="13.8" x14ac:dyDescent="0.25">
      <c r="A18" s="109" t="s">
        <v>651</v>
      </c>
      <c r="B18" s="110"/>
      <c r="C18" s="110"/>
      <c r="D18" s="110"/>
      <c r="E18" s="110"/>
      <c r="F18" s="110"/>
      <c r="G18" s="105" t="s">
        <v>65</v>
      </c>
      <c r="H18" s="105"/>
      <c r="I18" s="105"/>
      <c r="J18" s="105"/>
      <c r="K18" s="105"/>
      <c r="L18" s="105"/>
      <c r="M18" s="105"/>
      <c r="N18" s="105"/>
      <c r="O18" s="105"/>
      <c r="P18" s="105"/>
      <c r="Q18" s="105"/>
      <c r="R18" s="105"/>
      <c r="S18" s="105"/>
      <c r="T18" s="105" t="s">
        <v>64</v>
      </c>
      <c r="U18" s="105"/>
      <c r="V18" s="106"/>
    </row>
    <row r="19" spans="1:22" ht="15.75" customHeight="1" x14ac:dyDescent="0.25">
      <c r="A19" s="109"/>
      <c r="B19" s="110"/>
      <c r="C19" s="110"/>
      <c r="D19" s="110"/>
      <c r="E19" s="110"/>
      <c r="F19" s="110"/>
      <c r="G19" s="123" t="s">
        <v>650</v>
      </c>
      <c r="H19" s="124"/>
      <c r="I19" s="124"/>
      <c r="J19" s="124"/>
      <c r="K19" s="124"/>
      <c r="L19" s="124"/>
      <c r="M19" s="124"/>
      <c r="N19" s="124"/>
      <c r="O19" s="124"/>
      <c r="P19" s="124"/>
      <c r="Q19" s="124"/>
      <c r="R19" s="124"/>
      <c r="S19" s="125"/>
      <c r="T19" s="105" t="s">
        <v>663</v>
      </c>
      <c r="U19" s="105"/>
      <c r="V19" s="106"/>
    </row>
    <row r="20" spans="1:22" ht="13.8" x14ac:dyDescent="0.25">
      <c r="A20" s="126"/>
      <c r="B20" s="127"/>
      <c r="C20" s="127"/>
      <c r="D20" s="127"/>
      <c r="E20" s="127"/>
      <c r="F20" s="128"/>
      <c r="G20" s="115" t="s">
        <v>68</v>
      </c>
      <c r="H20" s="115"/>
      <c r="I20" s="115"/>
      <c r="J20" s="115"/>
      <c r="K20" s="115"/>
      <c r="L20" s="115"/>
      <c r="M20" s="115"/>
      <c r="N20" s="115"/>
      <c r="O20" s="115"/>
      <c r="P20" s="115"/>
      <c r="Q20" s="115"/>
      <c r="R20" s="115"/>
      <c r="S20" s="115"/>
      <c r="T20" s="104" t="s">
        <v>131</v>
      </c>
      <c r="U20" s="105"/>
      <c r="V20" s="106"/>
    </row>
    <row r="21" spans="1:22" ht="14.4" thickBot="1" x14ac:dyDescent="0.3">
      <c r="A21" s="129"/>
      <c r="B21" s="130"/>
      <c r="C21" s="130"/>
      <c r="D21" s="130"/>
      <c r="E21" s="130"/>
      <c r="F21" s="131"/>
      <c r="G21" s="116"/>
      <c r="H21" s="116"/>
      <c r="I21" s="116"/>
      <c r="J21" s="116"/>
      <c r="K21" s="116"/>
      <c r="L21" s="116"/>
      <c r="M21" s="116"/>
      <c r="N21" s="116"/>
      <c r="O21" s="116"/>
      <c r="P21" s="116"/>
      <c r="Q21" s="116"/>
      <c r="R21" s="116"/>
      <c r="S21" s="116"/>
      <c r="T21" s="118">
        <f>Hoja2!S51</f>
        <v>0</v>
      </c>
      <c r="U21" s="118"/>
      <c r="V21" s="119"/>
    </row>
    <row r="22" spans="1:22" ht="13.8" thickBot="1" x14ac:dyDescent="0.3"/>
    <row r="23" spans="1:22" s="30" customFormat="1" ht="67.2" customHeight="1" x14ac:dyDescent="0.2">
      <c r="A23" s="101" t="s">
        <v>658</v>
      </c>
      <c r="B23" s="102"/>
      <c r="C23" s="102"/>
      <c r="D23" s="102"/>
      <c r="E23" s="102"/>
      <c r="F23" s="102"/>
      <c r="G23" s="102"/>
      <c r="H23" s="102"/>
      <c r="I23" s="102"/>
      <c r="J23" s="102"/>
      <c r="K23" s="102"/>
      <c r="L23" s="102"/>
      <c r="M23" s="102"/>
      <c r="N23" s="102"/>
      <c r="O23" s="102"/>
      <c r="P23" s="102"/>
      <c r="Q23" s="102"/>
      <c r="R23" s="102"/>
      <c r="S23" s="102"/>
      <c r="T23" s="102"/>
      <c r="U23" s="102"/>
      <c r="V23" s="103"/>
    </row>
    <row r="24" spans="1:22" s="30" customFormat="1" ht="12" x14ac:dyDescent="0.2">
      <c r="A24" s="94" t="s">
        <v>94</v>
      </c>
      <c r="B24" s="95"/>
      <c r="C24" s="95"/>
      <c r="D24" s="95"/>
      <c r="E24" s="95"/>
      <c r="F24" s="95"/>
      <c r="G24" s="95"/>
      <c r="H24" s="95"/>
      <c r="I24" s="95"/>
      <c r="J24" s="95"/>
      <c r="K24" s="95"/>
      <c r="L24" s="95"/>
      <c r="M24" s="95"/>
      <c r="N24" s="95"/>
      <c r="O24" s="95"/>
      <c r="P24" s="95"/>
      <c r="Q24" s="95"/>
      <c r="R24" s="95"/>
      <c r="S24" s="95"/>
      <c r="T24" s="95"/>
      <c r="U24" s="95"/>
      <c r="V24" s="96"/>
    </row>
    <row r="25" spans="1:22" s="30" customFormat="1" ht="59.4" customHeight="1" x14ac:dyDescent="0.2">
      <c r="A25" s="88" t="s">
        <v>109</v>
      </c>
      <c r="B25" s="89"/>
      <c r="C25" s="89"/>
      <c r="D25" s="89"/>
      <c r="E25" s="89"/>
      <c r="F25" s="89"/>
      <c r="G25" s="89"/>
      <c r="H25" s="89"/>
      <c r="I25" s="89"/>
      <c r="J25" s="89"/>
      <c r="K25" s="89"/>
      <c r="L25" s="89"/>
      <c r="M25" s="89"/>
      <c r="N25" s="89"/>
      <c r="O25" s="89"/>
      <c r="P25" s="89"/>
      <c r="Q25" s="89"/>
      <c r="R25" s="89"/>
      <c r="S25" s="89"/>
      <c r="T25" s="89"/>
      <c r="U25" s="89"/>
      <c r="V25" s="90"/>
    </row>
    <row r="26" spans="1:22" s="30" customFormat="1" ht="12" x14ac:dyDescent="0.2">
      <c r="A26" s="88" t="s">
        <v>110</v>
      </c>
      <c r="B26" s="89"/>
      <c r="C26" s="89"/>
      <c r="D26" s="89"/>
      <c r="E26" s="89"/>
      <c r="F26" s="89"/>
      <c r="G26" s="89"/>
      <c r="H26" s="89"/>
      <c r="I26" s="89"/>
      <c r="J26" s="89"/>
      <c r="K26" s="89"/>
      <c r="L26" s="89"/>
      <c r="M26" s="89"/>
      <c r="N26" s="89"/>
      <c r="O26" s="89"/>
      <c r="P26" s="89"/>
      <c r="Q26" s="89"/>
      <c r="R26" s="89"/>
      <c r="S26" s="89"/>
      <c r="T26" s="89"/>
      <c r="U26" s="89"/>
      <c r="V26" s="90"/>
    </row>
    <row r="27" spans="1:22" s="30" customFormat="1" ht="12" x14ac:dyDescent="0.2">
      <c r="A27" s="88" t="s">
        <v>111</v>
      </c>
      <c r="B27" s="89"/>
      <c r="C27" s="89"/>
      <c r="D27" s="89"/>
      <c r="E27" s="89"/>
      <c r="F27" s="89"/>
      <c r="G27" s="89"/>
      <c r="H27" s="89"/>
      <c r="I27" s="89"/>
      <c r="J27" s="89"/>
      <c r="K27" s="89"/>
      <c r="L27" s="89"/>
      <c r="M27" s="89"/>
      <c r="N27" s="89"/>
      <c r="O27" s="89"/>
      <c r="P27" s="89"/>
      <c r="Q27" s="89"/>
      <c r="R27" s="89"/>
      <c r="S27" s="89"/>
      <c r="T27" s="89"/>
      <c r="U27" s="89"/>
      <c r="V27" s="90"/>
    </row>
    <row r="28" spans="1:22" s="30" customFormat="1" ht="12" x14ac:dyDescent="0.2">
      <c r="A28" s="88" t="s">
        <v>112</v>
      </c>
      <c r="B28" s="89"/>
      <c r="C28" s="89"/>
      <c r="D28" s="89"/>
      <c r="E28" s="89"/>
      <c r="F28" s="89"/>
      <c r="G28" s="89"/>
      <c r="H28" s="89"/>
      <c r="I28" s="89"/>
      <c r="J28" s="89"/>
      <c r="K28" s="89"/>
      <c r="L28" s="89"/>
      <c r="M28" s="89"/>
      <c r="N28" s="89"/>
      <c r="O28" s="89"/>
      <c r="P28" s="89"/>
      <c r="Q28" s="89"/>
      <c r="R28" s="89"/>
      <c r="S28" s="89"/>
      <c r="T28" s="89"/>
      <c r="U28" s="89"/>
      <c r="V28" s="90"/>
    </row>
    <row r="29" spans="1:22" s="30" customFormat="1" ht="12" x14ac:dyDescent="0.2">
      <c r="A29" s="88" t="s">
        <v>113</v>
      </c>
      <c r="B29" s="89"/>
      <c r="C29" s="89"/>
      <c r="D29" s="89"/>
      <c r="E29" s="89"/>
      <c r="F29" s="89"/>
      <c r="G29" s="89"/>
      <c r="H29" s="89"/>
      <c r="I29" s="89"/>
      <c r="J29" s="89"/>
      <c r="K29" s="89"/>
      <c r="L29" s="89"/>
      <c r="M29" s="89"/>
      <c r="N29" s="89"/>
      <c r="O29" s="89"/>
      <c r="P29" s="89"/>
      <c r="Q29" s="89"/>
      <c r="R29" s="89"/>
      <c r="S29" s="89"/>
      <c r="T29" s="89"/>
      <c r="U29" s="89"/>
      <c r="V29" s="90"/>
    </row>
    <row r="30" spans="1:22" s="30" customFormat="1" ht="12" x14ac:dyDescent="0.2">
      <c r="A30" s="94" t="s">
        <v>95</v>
      </c>
      <c r="B30" s="95"/>
      <c r="C30" s="95"/>
      <c r="D30" s="95"/>
      <c r="E30" s="95"/>
      <c r="F30" s="95"/>
      <c r="G30" s="95"/>
      <c r="H30" s="95"/>
      <c r="I30" s="95"/>
      <c r="J30" s="95"/>
      <c r="K30" s="95"/>
      <c r="L30" s="95"/>
      <c r="M30" s="95"/>
      <c r="N30" s="95"/>
      <c r="O30" s="95"/>
      <c r="P30" s="95"/>
      <c r="Q30" s="95"/>
      <c r="R30" s="95"/>
      <c r="S30" s="95"/>
      <c r="T30" s="95"/>
      <c r="U30" s="95"/>
      <c r="V30" s="96"/>
    </row>
    <row r="31" spans="1:22" s="30" customFormat="1" ht="40.200000000000003" customHeight="1" x14ac:dyDescent="0.2">
      <c r="A31" s="88" t="s">
        <v>114</v>
      </c>
      <c r="B31" s="89"/>
      <c r="C31" s="89"/>
      <c r="D31" s="89"/>
      <c r="E31" s="89"/>
      <c r="F31" s="89"/>
      <c r="G31" s="89"/>
      <c r="H31" s="89"/>
      <c r="I31" s="89"/>
      <c r="J31" s="89"/>
      <c r="K31" s="89"/>
      <c r="L31" s="89"/>
      <c r="M31" s="89"/>
      <c r="N31" s="89"/>
      <c r="O31" s="89"/>
      <c r="P31" s="89"/>
      <c r="Q31" s="89"/>
      <c r="R31" s="89"/>
      <c r="S31" s="89"/>
      <c r="T31" s="89"/>
      <c r="U31" s="89"/>
      <c r="V31" s="90"/>
    </row>
    <row r="32" spans="1:22" s="30" customFormat="1" ht="25.2" customHeight="1" x14ac:dyDescent="0.2">
      <c r="A32" s="88" t="s">
        <v>115</v>
      </c>
      <c r="B32" s="89"/>
      <c r="C32" s="89"/>
      <c r="D32" s="89"/>
      <c r="E32" s="89"/>
      <c r="F32" s="89"/>
      <c r="G32" s="89"/>
      <c r="H32" s="89"/>
      <c r="I32" s="89"/>
      <c r="J32" s="89"/>
      <c r="K32" s="89"/>
      <c r="L32" s="89"/>
      <c r="M32" s="89"/>
      <c r="N32" s="89"/>
      <c r="O32" s="89"/>
      <c r="P32" s="89"/>
      <c r="Q32" s="89"/>
      <c r="R32" s="89"/>
      <c r="S32" s="89"/>
      <c r="T32" s="89"/>
      <c r="U32" s="89"/>
      <c r="V32" s="90"/>
    </row>
    <row r="33" spans="1:22" s="30" customFormat="1" ht="12" x14ac:dyDescent="0.2">
      <c r="A33" s="88" t="s">
        <v>116</v>
      </c>
      <c r="B33" s="89"/>
      <c r="C33" s="89"/>
      <c r="D33" s="89"/>
      <c r="E33" s="89"/>
      <c r="F33" s="89"/>
      <c r="G33" s="89"/>
      <c r="H33" s="89"/>
      <c r="I33" s="89"/>
      <c r="J33" s="89"/>
      <c r="K33" s="89"/>
      <c r="L33" s="89"/>
      <c r="M33" s="89"/>
      <c r="N33" s="89"/>
      <c r="O33" s="89"/>
      <c r="P33" s="89"/>
      <c r="Q33" s="89"/>
      <c r="R33" s="89"/>
      <c r="S33" s="89"/>
      <c r="T33" s="89"/>
      <c r="U33" s="89"/>
      <c r="V33" s="90"/>
    </row>
    <row r="34" spans="1:22" s="30" customFormat="1" ht="12" x14ac:dyDescent="0.2">
      <c r="A34" s="88" t="s">
        <v>117</v>
      </c>
      <c r="B34" s="89"/>
      <c r="C34" s="89"/>
      <c r="D34" s="89"/>
      <c r="E34" s="89"/>
      <c r="F34" s="89"/>
      <c r="G34" s="89"/>
      <c r="H34" s="89"/>
      <c r="I34" s="89"/>
      <c r="J34" s="89"/>
      <c r="K34" s="89"/>
      <c r="L34" s="89"/>
      <c r="M34" s="89"/>
      <c r="N34" s="89"/>
      <c r="O34" s="89"/>
      <c r="P34" s="89"/>
      <c r="Q34" s="89"/>
      <c r="R34" s="89"/>
      <c r="S34" s="89"/>
      <c r="T34" s="89"/>
      <c r="U34" s="89"/>
      <c r="V34" s="90"/>
    </row>
    <row r="35" spans="1:22" s="30" customFormat="1" ht="58.5" customHeight="1" x14ac:dyDescent="0.2">
      <c r="A35" s="88" t="s">
        <v>118</v>
      </c>
      <c r="B35" s="89"/>
      <c r="C35" s="89"/>
      <c r="D35" s="89"/>
      <c r="E35" s="89"/>
      <c r="F35" s="89"/>
      <c r="G35" s="89"/>
      <c r="H35" s="89"/>
      <c r="I35" s="89"/>
      <c r="J35" s="89"/>
      <c r="K35" s="89"/>
      <c r="L35" s="89"/>
      <c r="M35" s="89"/>
      <c r="N35" s="89"/>
      <c r="O35" s="89"/>
      <c r="P35" s="89"/>
      <c r="Q35" s="89"/>
      <c r="R35" s="89"/>
      <c r="S35" s="89"/>
      <c r="T35" s="89"/>
      <c r="U35" s="89"/>
      <c r="V35" s="90"/>
    </row>
    <row r="36" spans="1:22" s="30" customFormat="1" ht="66.75" customHeight="1" x14ac:dyDescent="0.2">
      <c r="A36" s="88" t="s">
        <v>496</v>
      </c>
      <c r="B36" s="89"/>
      <c r="C36" s="89"/>
      <c r="D36" s="89"/>
      <c r="E36" s="89"/>
      <c r="F36" s="89"/>
      <c r="G36" s="89"/>
      <c r="H36" s="89"/>
      <c r="I36" s="89"/>
      <c r="J36" s="89"/>
      <c r="K36" s="89"/>
      <c r="L36" s="89"/>
      <c r="M36" s="89"/>
      <c r="N36" s="89"/>
      <c r="O36" s="89"/>
      <c r="P36" s="89"/>
      <c r="Q36" s="89"/>
      <c r="R36" s="89"/>
      <c r="S36" s="89"/>
      <c r="T36" s="89"/>
      <c r="U36" s="89"/>
      <c r="V36" s="90"/>
    </row>
    <row r="37" spans="1:22" s="30" customFormat="1" ht="46.2" customHeight="1" x14ac:dyDescent="0.2">
      <c r="A37" s="88" t="s">
        <v>659</v>
      </c>
      <c r="B37" s="89"/>
      <c r="C37" s="89"/>
      <c r="D37" s="89"/>
      <c r="E37" s="89"/>
      <c r="F37" s="89"/>
      <c r="G37" s="89"/>
      <c r="H37" s="89"/>
      <c r="I37" s="89"/>
      <c r="J37" s="89"/>
      <c r="K37" s="89"/>
      <c r="L37" s="89"/>
      <c r="M37" s="89"/>
      <c r="N37" s="89"/>
      <c r="O37" s="89"/>
      <c r="P37" s="89"/>
      <c r="Q37" s="89"/>
      <c r="R37" s="89"/>
      <c r="S37" s="89"/>
      <c r="T37" s="89"/>
      <c r="U37" s="89"/>
      <c r="V37" s="90"/>
    </row>
    <row r="38" spans="1:22" s="30" customFormat="1" ht="26.25" customHeight="1" thickBot="1" x14ac:dyDescent="0.25">
      <c r="A38" s="91" t="s">
        <v>119</v>
      </c>
      <c r="B38" s="92"/>
      <c r="C38" s="92"/>
      <c r="D38" s="92"/>
      <c r="E38" s="92"/>
      <c r="F38" s="92"/>
      <c r="G38" s="92"/>
      <c r="H38" s="92"/>
      <c r="I38" s="92"/>
      <c r="J38" s="92"/>
      <c r="K38" s="92"/>
      <c r="L38" s="92"/>
      <c r="M38" s="92"/>
      <c r="N38" s="92"/>
      <c r="O38" s="92"/>
      <c r="P38" s="92"/>
      <c r="Q38" s="92"/>
      <c r="R38" s="92"/>
      <c r="S38" s="92"/>
      <c r="T38" s="92"/>
      <c r="U38" s="92"/>
      <c r="V38" s="93"/>
    </row>
    <row r="39" spans="1:22" x14ac:dyDescent="0.25">
      <c r="A39" s="27"/>
      <c r="B39" s="27"/>
      <c r="C39" s="27"/>
      <c r="D39" s="27"/>
      <c r="E39" s="27"/>
      <c r="F39" s="27"/>
      <c r="G39" s="27"/>
      <c r="H39" s="27"/>
      <c r="I39" s="27"/>
      <c r="J39" s="27"/>
      <c r="K39" s="27"/>
      <c r="L39" s="27"/>
      <c r="M39" s="27"/>
      <c r="N39" s="27"/>
      <c r="O39" s="27"/>
      <c r="P39" s="27"/>
      <c r="Q39" s="27"/>
      <c r="R39" s="27"/>
      <c r="S39" s="27"/>
      <c r="T39" s="27"/>
      <c r="U39" s="27"/>
      <c r="V39" s="27"/>
    </row>
    <row r="40" spans="1:22" x14ac:dyDescent="0.25">
      <c r="A40" s="27"/>
      <c r="B40" s="27"/>
      <c r="C40" s="27"/>
      <c r="D40" s="27"/>
      <c r="E40" s="27"/>
      <c r="F40" s="27"/>
      <c r="G40" s="27"/>
      <c r="H40" s="27"/>
      <c r="I40" s="27"/>
      <c r="J40" s="27"/>
      <c r="K40" s="27"/>
      <c r="L40" s="27"/>
      <c r="M40" s="27"/>
      <c r="N40" s="27"/>
      <c r="O40" s="27"/>
      <c r="P40" s="27"/>
      <c r="Q40" s="27"/>
      <c r="R40" s="27"/>
      <c r="S40" s="27"/>
      <c r="T40" s="27"/>
      <c r="U40" s="27"/>
      <c r="V40" s="27"/>
    </row>
    <row r="41" spans="1:22" x14ac:dyDescent="0.25">
      <c r="A41" s="27"/>
      <c r="B41" s="27"/>
      <c r="C41" s="27"/>
      <c r="D41" s="27"/>
      <c r="E41" s="27"/>
      <c r="F41" s="27"/>
      <c r="G41" s="27"/>
      <c r="H41" s="27"/>
      <c r="I41" s="27"/>
      <c r="J41" s="27"/>
      <c r="K41" s="27"/>
      <c r="L41" s="27"/>
      <c r="M41" s="27"/>
      <c r="N41" s="27"/>
      <c r="O41" s="27"/>
      <c r="P41" s="27"/>
      <c r="Q41" s="27"/>
      <c r="R41" s="27"/>
      <c r="S41" s="27"/>
      <c r="T41" s="27"/>
      <c r="U41" s="27"/>
      <c r="V41" s="27"/>
    </row>
    <row r="42" spans="1:22" x14ac:dyDescent="0.25">
      <c r="A42" s="27"/>
      <c r="B42" s="27"/>
      <c r="C42" s="27"/>
      <c r="D42" s="27"/>
      <c r="E42" s="27"/>
      <c r="F42" s="27"/>
      <c r="G42" s="27"/>
      <c r="H42" s="27"/>
      <c r="I42" s="27"/>
      <c r="J42" s="27"/>
      <c r="K42" s="27"/>
      <c r="L42" s="27"/>
      <c r="M42" s="27"/>
      <c r="N42" s="27"/>
      <c r="O42" s="27"/>
      <c r="P42" s="27"/>
      <c r="Q42" s="27"/>
      <c r="R42" s="27"/>
      <c r="S42" s="27"/>
      <c r="T42" s="27"/>
      <c r="U42" s="27"/>
      <c r="V42" s="27"/>
    </row>
    <row r="43" spans="1:22" x14ac:dyDescent="0.25">
      <c r="A43" s="27"/>
      <c r="B43" s="27"/>
      <c r="C43" s="27"/>
      <c r="D43" s="27"/>
      <c r="E43" s="27"/>
      <c r="F43" s="27"/>
      <c r="G43" s="27"/>
      <c r="H43" s="27"/>
      <c r="I43" s="27"/>
      <c r="J43" s="27"/>
      <c r="K43" s="27"/>
      <c r="L43" s="27"/>
      <c r="M43" s="27"/>
      <c r="N43" s="27"/>
      <c r="O43" s="27"/>
      <c r="P43" s="27"/>
      <c r="Q43" s="27"/>
      <c r="R43" s="27"/>
      <c r="S43" s="27"/>
      <c r="T43" s="27"/>
      <c r="U43" s="27"/>
      <c r="V43" s="27"/>
    </row>
    <row r="44" spans="1:22" x14ac:dyDescent="0.25">
      <c r="A44" s="27"/>
      <c r="B44" s="27"/>
      <c r="C44" s="27"/>
      <c r="D44" s="27"/>
      <c r="E44" s="27"/>
      <c r="F44" s="27"/>
      <c r="G44" s="27"/>
      <c r="H44" s="27"/>
      <c r="I44" s="27"/>
      <c r="J44" s="27"/>
      <c r="K44" s="27"/>
      <c r="L44" s="27"/>
      <c r="M44" s="27"/>
      <c r="N44" s="27"/>
      <c r="O44" s="27"/>
      <c r="P44" s="27"/>
      <c r="Q44" s="27"/>
      <c r="R44" s="27"/>
      <c r="S44" s="27"/>
      <c r="T44" s="27"/>
      <c r="U44" s="27"/>
      <c r="V44" s="27"/>
    </row>
    <row r="45" spans="1:22" x14ac:dyDescent="0.25">
      <c r="A45" s="27"/>
      <c r="B45" s="27"/>
      <c r="C45" s="27"/>
      <c r="D45" s="27"/>
      <c r="E45" s="27"/>
      <c r="F45" s="27"/>
      <c r="G45" s="27"/>
      <c r="H45" s="27"/>
      <c r="I45" s="27"/>
      <c r="J45" s="27"/>
      <c r="K45" s="27"/>
      <c r="L45" s="27"/>
      <c r="M45" s="27"/>
      <c r="N45" s="27"/>
      <c r="O45" s="27"/>
      <c r="P45" s="27"/>
      <c r="Q45" s="27"/>
      <c r="R45" s="27"/>
      <c r="S45" s="27"/>
      <c r="T45" s="27"/>
      <c r="U45" s="27"/>
      <c r="V45" s="27"/>
    </row>
    <row r="46" spans="1:22" x14ac:dyDescent="0.25">
      <c r="A46" s="27"/>
      <c r="B46" s="27"/>
      <c r="C46" s="27"/>
      <c r="D46" s="27"/>
      <c r="E46" s="27"/>
      <c r="F46" s="27"/>
      <c r="G46" s="27"/>
      <c r="H46" s="27"/>
      <c r="I46" s="27"/>
      <c r="J46" s="27"/>
      <c r="K46" s="27"/>
      <c r="L46" s="27"/>
      <c r="M46" s="27"/>
      <c r="N46" s="27"/>
      <c r="O46" s="27"/>
      <c r="P46" s="27"/>
      <c r="Q46" s="27"/>
      <c r="R46" s="27"/>
      <c r="S46" s="27"/>
      <c r="T46" s="27"/>
      <c r="U46" s="27"/>
      <c r="V46" s="27"/>
    </row>
    <row r="47" spans="1:22" x14ac:dyDescent="0.25">
      <c r="A47" s="27"/>
      <c r="B47" s="27"/>
      <c r="C47" s="27"/>
      <c r="D47" s="27"/>
      <c r="E47" s="27"/>
      <c r="F47" s="27"/>
      <c r="G47" s="27"/>
      <c r="H47" s="27"/>
      <c r="I47" s="27"/>
      <c r="J47" s="27"/>
      <c r="K47" s="27"/>
      <c r="L47" s="27"/>
      <c r="M47" s="27"/>
      <c r="N47" s="27"/>
      <c r="O47" s="27"/>
      <c r="P47" s="27"/>
      <c r="Q47" s="27"/>
      <c r="R47" s="27"/>
      <c r="S47" s="27"/>
      <c r="T47" s="27"/>
      <c r="U47" s="27"/>
      <c r="V47" s="27"/>
    </row>
    <row r="48" spans="1:22" x14ac:dyDescent="0.25">
      <c r="A48" s="27"/>
      <c r="B48" s="27"/>
      <c r="C48" s="27"/>
      <c r="D48" s="27"/>
      <c r="E48" s="27"/>
      <c r="F48" s="27"/>
      <c r="G48" s="27"/>
      <c r="H48" s="27"/>
      <c r="I48" s="27"/>
      <c r="J48" s="27"/>
      <c r="K48" s="27"/>
      <c r="L48" s="27"/>
      <c r="M48" s="27"/>
      <c r="N48" s="27"/>
      <c r="O48" s="27"/>
      <c r="P48" s="27"/>
      <c r="Q48" s="27"/>
      <c r="R48" s="27"/>
      <c r="S48" s="27"/>
      <c r="T48" s="27"/>
      <c r="U48" s="27"/>
      <c r="V48" s="27"/>
    </row>
    <row r="49" spans="1:22" x14ac:dyDescent="0.25">
      <c r="A49" s="27"/>
      <c r="B49" s="27"/>
      <c r="C49" s="27"/>
      <c r="D49" s="27"/>
      <c r="E49" s="27"/>
      <c r="F49" s="27"/>
      <c r="G49" s="27"/>
      <c r="H49" s="27"/>
      <c r="I49" s="27"/>
      <c r="J49" s="27"/>
      <c r="K49" s="27"/>
      <c r="L49" s="27"/>
      <c r="M49" s="27"/>
      <c r="N49" s="27"/>
      <c r="O49" s="27"/>
      <c r="P49" s="27"/>
      <c r="Q49" s="27"/>
      <c r="R49" s="27"/>
      <c r="S49" s="27"/>
      <c r="T49" s="27"/>
      <c r="U49" s="27"/>
      <c r="V49" s="27"/>
    </row>
    <row r="50" spans="1:22" x14ac:dyDescent="0.25">
      <c r="A50" s="27"/>
      <c r="B50" s="27"/>
      <c r="C50" s="27"/>
      <c r="D50" s="27"/>
      <c r="E50" s="27"/>
      <c r="F50" s="27"/>
      <c r="G50" s="27"/>
      <c r="H50" s="27"/>
      <c r="I50" s="27"/>
      <c r="J50" s="27"/>
      <c r="K50" s="27"/>
      <c r="L50" s="27"/>
      <c r="M50" s="27"/>
      <c r="N50" s="27"/>
      <c r="O50" s="27"/>
      <c r="P50" s="27"/>
      <c r="Q50" s="27"/>
      <c r="R50" s="27"/>
      <c r="S50" s="27"/>
      <c r="T50" s="27"/>
      <c r="U50" s="27"/>
      <c r="V50" s="27"/>
    </row>
    <row r="51" spans="1:22" x14ac:dyDescent="0.25">
      <c r="A51" s="27"/>
      <c r="B51" s="27"/>
      <c r="C51" s="27"/>
      <c r="D51" s="27"/>
      <c r="E51" s="27"/>
      <c r="F51" s="27"/>
      <c r="G51" s="27"/>
      <c r="H51" s="27"/>
      <c r="I51" s="27"/>
      <c r="J51" s="27"/>
      <c r="K51" s="27"/>
      <c r="L51" s="27"/>
      <c r="M51" s="27"/>
      <c r="N51" s="27"/>
      <c r="O51" s="27"/>
      <c r="P51" s="27"/>
      <c r="Q51" s="27"/>
      <c r="R51" s="27"/>
      <c r="S51" s="27"/>
      <c r="T51" s="27"/>
      <c r="U51" s="27"/>
      <c r="V51" s="27"/>
    </row>
    <row r="52" spans="1:22" x14ac:dyDescent="0.25">
      <c r="A52" s="27"/>
      <c r="B52" s="27"/>
      <c r="C52" s="27"/>
      <c r="D52" s="27"/>
      <c r="E52" s="27"/>
      <c r="F52" s="27"/>
      <c r="G52" s="27"/>
      <c r="H52" s="27"/>
      <c r="I52" s="27"/>
      <c r="J52" s="27"/>
      <c r="K52" s="27"/>
      <c r="L52" s="27"/>
      <c r="M52" s="27"/>
      <c r="N52" s="27"/>
      <c r="O52" s="27"/>
      <c r="P52" s="27"/>
      <c r="Q52" s="27"/>
      <c r="R52" s="27"/>
      <c r="S52" s="27"/>
      <c r="T52" s="27"/>
      <c r="U52" s="27"/>
      <c r="V52" s="27"/>
    </row>
    <row r="55" spans="1:22" x14ac:dyDescent="0.25">
      <c r="A55" s="25"/>
    </row>
    <row r="56" spans="1:22" x14ac:dyDescent="0.25">
      <c r="A56" s="25"/>
    </row>
    <row r="57" spans="1:22" x14ac:dyDescent="0.25">
      <c r="A57" s="26"/>
    </row>
    <row r="58" spans="1:22" x14ac:dyDescent="0.25">
      <c r="A58" s="26"/>
    </row>
    <row r="59" spans="1:22" x14ac:dyDescent="0.25">
      <c r="A59" s="26"/>
    </row>
    <row r="60" spans="1:22" x14ac:dyDescent="0.25">
      <c r="A60" s="26"/>
    </row>
    <row r="61" spans="1:22" x14ac:dyDescent="0.25">
      <c r="A61" s="26"/>
    </row>
    <row r="62" spans="1:22" x14ac:dyDescent="0.25">
      <c r="A62" s="25"/>
    </row>
    <row r="63" spans="1:22" x14ac:dyDescent="0.25">
      <c r="A63" s="26"/>
    </row>
    <row r="64" spans="1:22"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sheetData>
  <sheetProtection algorithmName="SHA-512" hashValue="oBv+pZsFSExHwMo5PRdQdr/YUAtxSemxtpEUcxHTlnrTR6iMm7/Ly9wjHBUpcyAEuUIs7xYc6maZKHIF5oCjdA==" saltValue="lwcKTMPTQrPI3exVM6xoVw==" spinCount="100000" sheet="1" objects="1" scenarios="1"/>
  <protectedRanges>
    <protectedRange sqref="D7 D8" name="marcar con X segundo"/>
    <protectedRange sqref="O16" name="no"/>
    <protectedRange sqref="A16:J16" name="zona postal"/>
    <protectedRange sqref="D12:V12" name="domicilio CI"/>
    <protectedRange sqref="T8:V8" name="rectificacion"/>
    <protectedRange sqref="M16 Q16 A8:B8 D7 H7:S8 T8:V8 D9:V9 D12:F12 G12:K12 L12:R12 S12:V12 A14:D14 E14:I14 J14:R14 S14:V14 A16:C16 D16:E16 F16:J16 S16:V16" name="Rango1"/>
    <protectedRange sqref="I7:S8" name="NIT"/>
    <protectedRange sqref="D9:V9" name="nombre y apellidos"/>
    <protectedRange sqref="A14:V14" name="Referencias"/>
    <protectedRange sqref="K16" name="si"/>
    <protectedRange sqref="S16:V16" name="municipio opera"/>
  </protectedRanges>
  <mergeCells count="68">
    <mergeCell ref="D2:V4"/>
    <mergeCell ref="D5:V5"/>
    <mergeCell ref="A1:V1"/>
    <mergeCell ref="E13:I13"/>
    <mergeCell ref="A7:B7"/>
    <mergeCell ref="J13:R13"/>
    <mergeCell ref="A6:V6"/>
    <mergeCell ref="T7:V7"/>
    <mergeCell ref="S12:V12"/>
    <mergeCell ref="A9:C9"/>
    <mergeCell ref="D9:V9"/>
    <mergeCell ref="A2:C5"/>
    <mergeCell ref="S11:V11"/>
    <mergeCell ref="G11:K11"/>
    <mergeCell ref="A10:V10"/>
    <mergeCell ref="T8:V8"/>
    <mergeCell ref="A8:B8"/>
    <mergeCell ref="D11:F11"/>
    <mergeCell ref="L11:R11"/>
    <mergeCell ref="E7:H7"/>
    <mergeCell ref="E8:H8"/>
    <mergeCell ref="A11:C12"/>
    <mergeCell ref="L12:R12"/>
    <mergeCell ref="D12:F12"/>
    <mergeCell ref="G12:K12"/>
    <mergeCell ref="A15:C15"/>
    <mergeCell ref="D15:E15"/>
    <mergeCell ref="S15:V15"/>
    <mergeCell ref="A14:D14"/>
    <mergeCell ref="K15:R15"/>
    <mergeCell ref="S14:V14"/>
    <mergeCell ref="F15:J15"/>
    <mergeCell ref="E14:I14"/>
    <mergeCell ref="J14:R14"/>
    <mergeCell ref="T21:V21"/>
    <mergeCell ref="D16:E16"/>
    <mergeCell ref="T18:V18"/>
    <mergeCell ref="M16:N16"/>
    <mergeCell ref="Q16:R16"/>
    <mergeCell ref="G19:S19"/>
    <mergeCell ref="A20:F21"/>
    <mergeCell ref="S13:V13"/>
    <mergeCell ref="A27:V27"/>
    <mergeCell ref="A25:V25"/>
    <mergeCell ref="A26:V26"/>
    <mergeCell ref="F16:J16"/>
    <mergeCell ref="A23:V23"/>
    <mergeCell ref="T20:V20"/>
    <mergeCell ref="A16:C16"/>
    <mergeCell ref="A18:F19"/>
    <mergeCell ref="G18:S18"/>
    <mergeCell ref="A13:D13"/>
    <mergeCell ref="A24:V24"/>
    <mergeCell ref="T19:V19"/>
    <mergeCell ref="S16:V16"/>
    <mergeCell ref="G20:S21"/>
    <mergeCell ref="A17:V17"/>
    <mergeCell ref="A35:V35"/>
    <mergeCell ref="A36:V36"/>
    <mergeCell ref="A37:V37"/>
    <mergeCell ref="A38:V38"/>
    <mergeCell ref="A28:V28"/>
    <mergeCell ref="A29:V29"/>
    <mergeCell ref="A30:V30"/>
    <mergeCell ref="A31:V31"/>
    <mergeCell ref="A32:V32"/>
    <mergeCell ref="A34:V34"/>
    <mergeCell ref="A33:V33"/>
  </mergeCells>
  <phoneticPr fontId="1" type="noConversion"/>
  <printOptions horizontalCentered="1"/>
  <pageMargins left="0.183070866" right="0" top="0.55118110236220497" bottom="0.39370078740157499" header="0" footer="0"/>
  <pageSetup scale="89" orientation="portrait" horizontalDpi="120" verticalDpi="72"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Hoja5!$J$3:$J$172</xm:f>
          </x14:formula1>
          <xm:sqref>S16:V16 J14:R14</xm:sqref>
        </x14:dataValidation>
        <x14:dataValidation type="list" allowBlank="1" showInputMessage="1" showErrorMessage="1" xr:uid="{00000000-0002-0000-0000-000002000000}">
          <x14:formula1>
            <xm:f>Hoja5!$M$3:$M$18</xm:f>
          </x14:formula1>
          <xm:sqref>S14:V14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54"/>
  <sheetViews>
    <sheetView topLeftCell="A7" zoomScaleNormal="100" workbookViewId="0">
      <selection activeCell="C7" sqref="C7:L7"/>
    </sheetView>
  </sheetViews>
  <sheetFormatPr baseColWidth="10" defaultColWidth="11.44140625" defaultRowHeight="13.8" x14ac:dyDescent="0.3"/>
  <cols>
    <col min="1" max="1" width="3.33203125" style="4" customWidth="1"/>
    <col min="2" max="2" width="7.109375" style="4" customWidth="1"/>
    <col min="3" max="5" width="3.33203125" style="4" customWidth="1"/>
    <col min="6" max="6" width="4.44140625" style="4" customWidth="1"/>
    <col min="7" max="7" width="8.5546875" style="4" customWidth="1"/>
    <col min="8" max="8" width="9" style="4" customWidth="1"/>
    <col min="9" max="9" width="8.6640625" style="4" customWidth="1"/>
    <col min="10" max="10" width="9.5546875" style="4" customWidth="1"/>
    <col min="11" max="12" width="3.33203125" style="4" customWidth="1"/>
    <col min="13" max="13" width="3.88671875" style="4" customWidth="1"/>
    <col min="14" max="14" width="4.33203125" style="4" customWidth="1"/>
    <col min="15" max="15" width="4.5546875" style="4" customWidth="1"/>
    <col min="16" max="16" width="5" style="4" customWidth="1"/>
    <col min="17" max="17" width="18.88671875" style="4" customWidth="1"/>
    <col min="18" max="18" width="5.33203125" style="4" customWidth="1"/>
    <col min="19" max="19" width="15.88671875" style="4" customWidth="1"/>
    <col min="20" max="20" width="4.5546875" style="4" customWidth="1"/>
    <col min="21" max="21" width="11.44140625" style="4"/>
    <col min="22" max="23" width="5" style="4" hidden="1" customWidth="1"/>
    <col min="24" max="24" width="11.44140625" style="4" hidden="1" customWidth="1"/>
    <col min="25" max="25" width="11.44140625" style="34"/>
    <col min="26" max="16384" width="11.44140625" style="4"/>
  </cols>
  <sheetData>
    <row r="1" spans="1:26" x14ac:dyDescent="0.3">
      <c r="A1" s="213"/>
      <c r="B1" s="213"/>
      <c r="C1" s="213"/>
      <c r="D1" s="213"/>
      <c r="E1" s="213"/>
      <c r="F1" s="213"/>
      <c r="G1" s="213"/>
      <c r="H1" s="213"/>
      <c r="I1" s="213"/>
      <c r="J1" s="213"/>
      <c r="K1" s="213"/>
      <c r="L1" s="213"/>
      <c r="M1" s="213"/>
      <c r="N1" s="213"/>
      <c r="O1" s="213"/>
      <c r="P1" s="213"/>
      <c r="Q1" s="213"/>
      <c r="R1" s="213"/>
      <c r="S1" s="213"/>
      <c r="T1" s="213"/>
    </row>
    <row r="2" spans="1:26" ht="12.75" customHeight="1" thickBot="1" x14ac:dyDescent="0.35">
      <c r="A2" s="217"/>
      <c r="B2" s="217"/>
      <c r="C2" s="217"/>
      <c r="D2" s="217"/>
      <c r="E2" s="217"/>
      <c r="F2" s="217"/>
      <c r="G2" s="217"/>
      <c r="H2" s="217"/>
      <c r="I2" s="217"/>
      <c r="J2" s="217"/>
      <c r="K2" s="217"/>
      <c r="L2" s="217"/>
      <c r="M2" s="217"/>
      <c r="N2" s="217"/>
      <c r="O2" s="217"/>
      <c r="P2" s="217"/>
      <c r="Q2" s="217"/>
      <c r="R2" s="217"/>
      <c r="S2" s="217"/>
      <c r="T2" s="217"/>
    </row>
    <row r="3" spans="1:26" ht="18.899999999999999" customHeight="1" x14ac:dyDescent="0.3">
      <c r="A3" s="210" t="s">
        <v>16</v>
      </c>
      <c r="B3" s="192" t="s">
        <v>79</v>
      </c>
      <c r="C3" s="195" t="s">
        <v>80</v>
      </c>
      <c r="D3" s="195"/>
      <c r="E3" s="195"/>
      <c r="F3" s="195"/>
      <c r="G3" s="195"/>
      <c r="H3" s="195"/>
      <c r="I3" s="195"/>
      <c r="J3" s="195"/>
      <c r="K3" s="195"/>
      <c r="L3" s="195"/>
      <c r="M3" s="197" t="s">
        <v>81</v>
      </c>
      <c r="N3" s="197"/>
      <c r="O3" s="197"/>
      <c r="P3" s="197"/>
      <c r="Q3" s="221" t="s">
        <v>17</v>
      </c>
      <c r="R3" s="221" t="s">
        <v>82</v>
      </c>
      <c r="S3" s="221"/>
      <c r="T3" s="214" t="s">
        <v>18</v>
      </c>
      <c r="U3" s="79"/>
      <c r="V3" s="79"/>
      <c r="W3" s="79"/>
      <c r="X3" s="79"/>
      <c r="Y3" s="170" t="s">
        <v>124</v>
      </c>
      <c r="Z3" s="79"/>
    </row>
    <row r="4" spans="1:26" ht="13.2" customHeight="1" x14ac:dyDescent="0.3">
      <c r="A4" s="211"/>
      <c r="B4" s="193"/>
      <c r="C4" s="196"/>
      <c r="D4" s="196"/>
      <c r="E4" s="196"/>
      <c r="F4" s="196"/>
      <c r="G4" s="196"/>
      <c r="H4" s="196"/>
      <c r="I4" s="196"/>
      <c r="J4" s="196"/>
      <c r="K4" s="196"/>
      <c r="L4" s="196"/>
      <c r="M4" s="198"/>
      <c r="N4" s="198"/>
      <c r="O4" s="198"/>
      <c r="P4" s="198"/>
      <c r="Q4" s="222"/>
      <c r="R4" s="222"/>
      <c r="S4" s="222"/>
      <c r="T4" s="215"/>
      <c r="U4" s="79"/>
      <c r="V4" s="79"/>
      <c r="W4" s="79"/>
      <c r="X4" s="79"/>
      <c r="Y4" s="170"/>
      <c r="Z4" s="79"/>
    </row>
    <row r="5" spans="1:26" ht="12" customHeight="1" x14ac:dyDescent="0.3">
      <c r="A5" s="211"/>
      <c r="B5" s="193"/>
      <c r="C5" s="196"/>
      <c r="D5" s="196"/>
      <c r="E5" s="196"/>
      <c r="F5" s="196"/>
      <c r="G5" s="196"/>
      <c r="H5" s="196"/>
      <c r="I5" s="196"/>
      <c r="J5" s="196"/>
      <c r="K5" s="196"/>
      <c r="L5" s="196"/>
      <c r="M5" s="198"/>
      <c r="N5" s="198"/>
      <c r="O5" s="198"/>
      <c r="P5" s="198"/>
      <c r="Q5" s="222"/>
      <c r="R5" s="222"/>
      <c r="S5" s="222"/>
      <c r="T5" s="215"/>
      <c r="U5" s="79"/>
      <c r="V5" s="79"/>
      <c r="W5" s="79"/>
      <c r="X5" s="79"/>
      <c r="Y5" s="170"/>
      <c r="Z5" s="79"/>
    </row>
    <row r="6" spans="1:26" ht="18.899999999999999" customHeight="1" x14ac:dyDescent="0.3">
      <c r="A6" s="211"/>
      <c r="B6" s="193"/>
      <c r="C6" s="171" t="s">
        <v>125</v>
      </c>
      <c r="D6" s="172"/>
      <c r="E6" s="172"/>
      <c r="F6" s="172"/>
      <c r="G6" s="172"/>
      <c r="H6" s="172"/>
      <c r="I6" s="172"/>
      <c r="J6" s="172"/>
      <c r="K6" s="172"/>
      <c r="L6" s="173"/>
      <c r="M6" s="216" t="s">
        <v>19</v>
      </c>
      <c r="N6" s="216"/>
      <c r="O6" s="216" t="s">
        <v>0</v>
      </c>
      <c r="P6" s="216"/>
      <c r="Q6" s="74" t="s">
        <v>20</v>
      </c>
      <c r="R6" s="74" t="s">
        <v>21</v>
      </c>
      <c r="S6" s="74" t="s">
        <v>22</v>
      </c>
      <c r="T6" s="215"/>
      <c r="U6" s="79"/>
      <c r="V6" s="79"/>
      <c r="W6" s="79"/>
      <c r="X6" s="79"/>
      <c r="Y6" s="170"/>
      <c r="Z6" s="79"/>
    </row>
    <row r="7" spans="1:26" ht="34.950000000000003" customHeight="1" x14ac:dyDescent="0.3">
      <c r="A7" s="211"/>
      <c r="B7" s="193"/>
      <c r="C7" s="174" t="s">
        <v>123</v>
      </c>
      <c r="D7" s="175"/>
      <c r="E7" s="175"/>
      <c r="F7" s="175"/>
      <c r="G7" s="175"/>
      <c r="H7" s="175"/>
      <c r="I7" s="175"/>
      <c r="J7" s="175"/>
      <c r="K7" s="175"/>
      <c r="L7" s="176"/>
      <c r="M7" s="87"/>
      <c r="N7" s="87"/>
      <c r="O7" s="87"/>
      <c r="P7" s="87"/>
      <c r="Q7" s="2"/>
      <c r="R7" s="48">
        <f>IF(Q7&gt;0,S7/Q7*100,0)</f>
        <v>0</v>
      </c>
      <c r="S7" s="2"/>
      <c r="T7" s="73">
        <v>1</v>
      </c>
      <c r="U7" s="80"/>
      <c r="V7" s="79">
        <f ca="1">OFFSET(Hoja5!$B$2,MATCH(Hoja2!C7,Hoja5!$A$2:$A$217,0)-1,0)</f>
        <v>0</v>
      </c>
      <c r="W7" s="79">
        <f ca="1">OFFSET(Hoja5!$C$2,MATCH(Hoja2!C7,Hoja5!$A$2:$A$217,0)-1,0)</f>
        <v>0</v>
      </c>
      <c r="X7" s="79">
        <f ca="1">IF(V7="RS",1,(IF(V7="RG",2,IF(V7=0,0,3))))</f>
        <v>0</v>
      </c>
      <c r="Y7" s="81">
        <f ca="1">IF($X$18&gt;0,W7,IF($X$17&gt;1,IF(V7="RS",100,W7),W7))</f>
        <v>0</v>
      </c>
      <c r="Z7" s="79"/>
    </row>
    <row r="8" spans="1:26" ht="34.950000000000003" customHeight="1" x14ac:dyDescent="0.3">
      <c r="A8" s="211"/>
      <c r="B8" s="193"/>
      <c r="C8" s="174" t="s">
        <v>123</v>
      </c>
      <c r="D8" s="175"/>
      <c r="E8" s="175"/>
      <c r="F8" s="175"/>
      <c r="G8" s="175"/>
      <c r="H8" s="175"/>
      <c r="I8" s="175"/>
      <c r="J8" s="175"/>
      <c r="K8" s="175"/>
      <c r="L8" s="176"/>
      <c r="M8" s="87"/>
      <c r="N8" s="87"/>
      <c r="O8" s="87"/>
      <c r="P8" s="87"/>
      <c r="Q8" s="2"/>
      <c r="R8" s="48">
        <f t="shared" ref="R8:R15" si="0">IF(Q8&gt;0,S8/Q8*100,0)</f>
        <v>0</v>
      </c>
      <c r="S8" s="2"/>
      <c r="T8" s="73">
        <v>2</v>
      </c>
      <c r="U8" s="79"/>
      <c r="V8" s="79">
        <f ca="1">OFFSET(Hoja5!$B$2,MATCH(Hoja2!C8,Hoja5!$A$2:$A$217,0)-1,0)</f>
        <v>0</v>
      </c>
      <c r="W8" s="79">
        <f ca="1">OFFSET(Hoja5!$C$2,MATCH(Hoja2!C8,Hoja5!$A$2:$A$217,0)-1,0)</f>
        <v>0</v>
      </c>
      <c r="X8" s="79">
        <f t="shared" ref="X8:X15" ca="1" si="1">IF(V8="RS",1,(IF(V8="RG",2,IF(V8=0,0,3))))</f>
        <v>0</v>
      </c>
      <c r="Y8" s="81">
        <f ca="1">IF($X$18&gt;0,W8,IF($X$17&gt;1,IF(V8="RS",100,W8),W8))</f>
        <v>0</v>
      </c>
      <c r="Z8" s="79"/>
    </row>
    <row r="9" spans="1:26" ht="34.950000000000003" customHeight="1" x14ac:dyDescent="0.3">
      <c r="A9" s="211"/>
      <c r="B9" s="193"/>
      <c r="C9" s="174" t="s">
        <v>123</v>
      </c>
      <c r="D9" s="175"/>
      <c r="E9" s="175"/>
      <c r="F9" s="175"/>
      <c r="G9" s="175"/>
      <c r="H9" s="175"/>
      <c r="I9" s="175"/>
      <c r="J9" s="175"/>
      <c r="K9" s="175"/>
      <c r="L9" s="176"/>
      <c r="M9" s="87"/>
      <c r="N9" s="87"/>
      <c r="O9" s="87"/>
      <c r="P9" s="87"/>
      <c r="Q9" s="2"/>
      <c r="R9" s="48">
        <f t="shared" si="0"/>
        <v>0</v>
      </c>
      <c r="S9" s="2"/>
      <c r="T9" s="73">
        <v>3</v>
      </c>
      <c r="U9" s="79"/>
      <c r="V9" s="79">
        <f ca="1">OFFSET(Hoja5!$B$2,MATCH(Hoja2!C9,Hoja5!$A$2:$A$217,0)-1,0)</f>
        <v>0</v>
      </c>
      <c r="W9" s="79">
        <f ca="1">OFFSET(Hoja5!$C$2,MATCH(Hoja2!C9,Hoja5!$A$2:$A$217,0)-1,0)</f>
        <v>0</v>
      </c>
      <c r="X9" s="79">
        <f t="shared" ca="1" si="1"/>
        <v>0</v>
      </c>
      <c r="Y9" s="81">
        <f ca="1">IF($X$18&gt;0,W9,IF($X$17&gt;1,IF(V9="RS",100,W9),W9))</f>
        <v>0</v>
      </c>
      <c r="Z9" s="79"/>
    </row>
    <row r="10" spans="1:26" ht="34.950000000000003" customHeight="1" x14ac:dyDescent="0.3">
      <c r="A10" s="211"/>
      <c r="B10" s="193"/>
      <c r="C10" s="174" t="s">
        <v>123</v>
      </c>
      <c r="D10" s="175"/>
      <c r="E10" s="175"/>
      <c r="F10" s="175"/>
      <c r="G10" s="175"/>
      <c r="H10" s="175"/>
      <c r="I10" s="175"/>
      <c r="J10" s="175"/>
      <c r="K10" s="175"/>
      <c r="L10" s="176"/>
      <c r="M10" s="87"/>
      <c r="N10" s="87"/>
      <c r="O10" s="87"/>
      <c r="P10" s="87"/>
      <c r="Q10" s="2"/>
      <c r="R10" s="48">
        <f t="shared" si="0"/>
        <v>0</v>
      </c>
      <c r="S10" s="2"/>
      <c r="T10" s="73">
        <v>4</v>
      </c>
      <c r="U10" s="79"/>
      <c r="V10" s="79">
        <f ca="1">OFFSET(Hoja5!$B$2,MATCH(Hoja2!C10,Hoja5!$A$2:$A$217,0)-1,0)</f>
        <v>0</v>
      </c>
      <c r="W10" s="79">
        <f ca="1">OFFSET(Hoja5!$C$2,MATCH(Hoja2!C10,Hoja5!$A$2:$A$217,0)-1,0)</f>
        <v>0</v>
      </c>
      <c r="X10" s="79">
        <f t="shared" ca="1" si="1"/>
        <v>0</v>
      </c>
      <c r="Y10" s="81">
        <f ca="1">IF($X$18&gt;0,W10,IF($X$17&gt;1,IF(V10="RS",100,W10),W10))</f>
        <v>0</v>
      </c>
      <c r="Z10" s="79"/>
    </row>
    <row r="11" spans="1:26" ht="34.950000000000003" customHeight="1" x14ac:dyDescent="0.3">
      <c r="A11" s="211"/>
      <c r="B11" s="193"/>
      <c r="C11" s="174" t="s">
        <v>123</v>
      </c>
      <c r="D11" s="175"/>
      <c r="E11" s="175"/>
      <c r="F11" s="175"/>
      <c r="G11" s="175"/>
      <c r="H11" s="175"/>
      <c r="I11" s="175"/>
      <c r="J11" s="175"/>
      <c r="K11" s="175"/>
      <c r="L11" s="176"/>
      <c r="M11" s="87"/>
      <c r="N11" s="87"/>
      <c r="O11" s="87"/>
      <c r="P11" s="87"/>
      <c r="Q11" s="2"/>
      <c r="R11" s="48">
        <f t="shared" si="0"/>
        <v>0</v>
      </c>
      <c r="S11" s="2"/>
      <c r="T11" s="73">
        <v>5</v>
      </c>
      <c r="U11" s="79"/>
      <c r="V11" s="79">
        <f ca="1">OFFSET(Hoja5!$B$2,MATCH(Hoja2!C11,Hoja5!$A$2:$A$217,0)-1,0)</f>
        <v>0</v>
      </c>
      <c r="W11" s="79">
        <f ca="1">OFFSET(Hoja5!$C$2,MATCH(Hoja2!C11,Hoja5!$A$2:$A$217,0)-1,0)</f>
        <v>0</v>
      </c>
      <c r="X11" s="79">
        <f t="shared" ca="1" si="1"/>
        <v>0</v>
      </c>
      <c r="Y11" s="81">
        <f ca="1">IF($X$18&gt;0,W11,IF($X$17&gt;1,IF(V11="RS",100,W11),W11))</f>
        <v>0</v>
      </c>
      <c r="Z11" s="79"/>
    </row>
    <row r="12" spans="1:26" ht="34.950000000000003" customHeight="1" x14ac:dyDescent="0.3">
      <c r="A12" s="211"/>
      <c r="B12" s="193"/>
      <c r="C12" s="174" t="s">
        <v>123</v>
      </c>
      <c r="D12" s="175"/>
      <c r="E12" s="175"/>
      <c r="F12" s="175"/>
      <c r="G12" s="175"/>
      <c r="H12" s="175"/>
      <c r="I12" s="175"/>
      <c r="J12" s="175"/>
      <c r="K12" s="175"/>
      <c r="L12" s="176"/>
      <c r="M12" s="87"/>
      <c r="N12" s="87"/>
      <c r="O12" s="87"/>
      <c r="P12" s="87"/>
      <c r="Q12" s="2"/>
      <c r="R12" s="48">
        <f t="shared" si="0"/>
        <v>0</v>
      </c>
      <c r="S12" s="2"/>
      <c r="T12" s="73">
        <v>6</v>
      </c>
      <c r="U12" s="79"/>
      <c r="V12" s="79">
        <f ca="1">OFFSET(Hoja5!$B$2,MATCH(Hoja2!C12,Hoja5!$A$2:$A$217,0)-1,0)</f>
        <v>0</v>
      </c>
      <c r="W12" s="79">
        <f ca="1">OFFSET(Hoja5!$C$2,MATCH(Hoja2!C12,Hoja5!$A$2:$A$217,0)-1,0)</f>
        <v>0</v>
      </c>
      <c r="X12" s="79">
        <f t="shared" ca="1" si="1"/>
        <v>0</v>
      </c>
      <c r="Y12" s="81">
        <f t="shared" ref="Y12:Y14" ca="1" si="2">IF($X$18&gt;0,W12,IF($X$17&gt;1,IF(V12="RS",30,W12),W12))</f>
        <v>0</v>
      </c>
      <c r="Z12" s="79"/>
    </row>
    <row r="13" spans="1:26" ht="34.950000000000003" customHeight="1" x14ac:dyDescent="0.3">
      <c r="A13" s="211"/>
      <c r="B13" s="193"/>
      <c r="C13" s="174" t="s">
        <v>123</v>
      </c>
      <c r="D13" s="175"/>
      <c r="E13" s="175"/>
      <c r="F13" s="175"/>
      <c r="G13" s="175"/>
      <c r="H13" s="175"/>
      <c r="I13" s="175"/>
      <c r="J13" s="175"/>
      <c r="K13" s="175"/>
      <c r="L13" s="176"/>
      <c r="M13" s="87"/>
      <c r="N13" s="87"/>
      <c r="O13" s="87"/>
      <c r="P13" s="87"/>
      <c r="Q13" s="2"/>
      <c r="R13" s="48">
        <f t="shared" si="0"/>
        <v>0</v>
      </c>
      <c r="S13" s="2"/>
      <c r="T13" s="73">
        <v>7</v>
      </c>
      <c r="U13" s="79"/>
      <c r="V13" s="79">
        <f ca="1">OFFSET(Hoja5!$B$2,MATCH(Hoja2!C13,Hoja5!$A$2:$A$217,0)-1,0)</f>
        <v>0</v>
      </c>
      <c r="W13" s="79">
        <f ca="1">OFFSET(Hoja5!$C$2,MATCH(Hoja2!C13,Hoja5!$A$2:$A$217,0)-1,0)</f>
        <v>0</v>
      </c>
      <c r="X13" s="79">
        <f t="shared" ca="1" si="1"/>
        <v>0</v>
      </c>
      <c r="Y13" s="81">
        <f ca="1">IF($X$18&gt;0,W13,IF($X$17&gt;1,IF(V13="RS",100,W13),W13))</f>
        <v>0</v>
      </c>
      <c r="Z13" s="79"/>
    </row>
    <row r="14" spans="1:26" ht="34.950000000000003" customHeight="1" x14ac:dyDescent="0.3">
      <c r="A14" s="211"/>
      <c r="B14" s="193"/>
      <c r="C14" s="174" t="s">
        <v>123</v>
      </c>
      <c r="D14" s="175"/>
      <c r="E14" s="175"/>
      <c r="F14" s="175"/>
      <c r="G14" s="175"/>
      <c r="H14" s="175"/>
      <c r="I14" s="175"/>
      <c r="J14" s="175"/>
      <c r="K14" s="175"/>
      <c r="L14" s="176"/>
      <c r="M14" s="87"/>
      <c r="N14" s="87"/>
      <c r="O14" s="87"/>
      <c r="P14" s="87"/>
      <c r="Q14" s="2"/>
      <c r="R14" s="48">
        <f t="shared" si="0"/>
        <v>0</v>
      </c>
      <c r="S14" s="2"/>
      <c r="T14" s="73">
        <v>8</v>
      </c>
      <c r="U14" s="79"/>
      <c r="V14" s="79">
        <f ca="1">OFFSET(Hoja5!$B$2,MATCH(Hoja2!C14,Hoja5!$A$2:$A$217,0)-1,0)</f>
        <v>0</v>
      </c>
      <c r="W14" s="79">
        <f ca="1">OFFSET(Hoja5!$C$2,MATCH(Hoja2!C14,Hoja5!$A$2:$A$217,0)-1,0)</f>
        <v>0</v>
      </c>
      <c r="X14" s="79">
        <f t="shared" ca="1" si="1"/>
        <v>0</v>
      </c>
      <c r="Y14" s="81">
        <f t="shared" ca="1" si="2"/>
        <v>0</v>
      </c>
      <c r="Z14" s="79"/>
    </row>
    <row r="15" spans="1:26" ht="34.950000000000003" customHeight="1" x14ac:dyDescent="0.3">
      <c r="A15" s="211"/>
      <c r="B15" s="193"/>
      <c r="C15" s="174" t="s">
        <v>123</v>
      </c>
      <c r="D15" s="175"/>
      <c r="E15" s="175"/>
      <c r="F15" s="175"/>
      <c r="G15" s="175"/>
      <c r="H15" s="175"/>
      <c r="I15" s="175"/>
      <c r="J15" s="175"/>
      <c r="K15" s="175"/>
      <c r="L15" s="176"/>
      <c r="M15" s="87"/>
      <c r="N15" s="87"/>
      <c r="O15" s="87"/>
      <c r="P15" s="87"/>
      <c r="Q15" s="2"/>
      <c r="R15" s="48">
        <f t="shared" si="0"/>
        <v>0</v>
      </c>
      <c r="S15" s="2"/>
      <c r="T15" s="73">
        <v>9</v>
      </c>
      <c r="U15" s="79"/>
      <c r="V15" s="79">
        <f ca="1">OFFSET(Hoja5!$B$2,MATCH(Hoja2!C15,Hoja5!$A$2:$A$217,0)-1,0)</f>
        <v>0</v>
      </c>
      <c r="W15" s="79">
        <f ca="1">OFFSET(Hoja5!$C$2,MATCH(Hoja2!C15,Hoja5!$A$2:$A$217,0)-1,0)</f>
        <v>0</v>
      </c>
      <c r="X15" s="79">
        <f t="shared" ca="1" si="1"/>
        <v>0</v>
      </c>
      <c r="Y15" s="81">
        <f ca="1">IF($X$18&gt;0,W15,IF($X$17&gt;1,IF(V15="RS",100,W15),W15))</f>
        <v>0</v>
      </c>
      <c r="Z15" s="79"/>
    </row>
    <row r="16" spans="1:26" ht="18.899999999999999" customHeight="1" thickBot="1" x14ac:dyDescent="0.35">
      <c r="A16" s="212"/>
      <c r="B16" s="194"/>
      <c r="C16" s="223" t="s">
        <v>23</v>
      </c>
      <c r="D16" s="224"/>
      <c r="E16" s="224"/>
      <c r="F16" s="224"/>
      <c r="G16" s="224"/>
      <c r="H16" s="224"/>
      <c r="I16" s="224"/>
      <c r="J16" s="224"/>
      <c r="K16" s="224"/>
      <c r="L16" s="224"/>
      <c r="M16" s="224"/>
      <c r="N16" s="224"/>
      <c r="O16" s="224"/>
      <c r="P16" s="225"/>
      <c r="Q16" s="49">
        <f>SUM(Q7:Q15)</f>
        <v>0</v>
      </c>
      <c r="R16" s="76"/>
      <c r="S16" s="50">
        <f>SUM(S7:S15)</f>
        <v>0</v>
      </c>
      <c r="T16" s="15">
        <v>10</v>
      </c>
      <c r="U16" s="79"/>
      <c r="V16" s="79"/>
      <c r="W16" s="79"/>
      <c r="X16" s="79"/>
      <c r="Y16" s="82"/>
      <c r="Z16" s="79"/>
    </row>
    <row r="17" spans="1:26" ht="11.4" customHeight="1" thickBot="1" x14ac:dyDescent="0.35">
      <c r="A17" s="191"/>
      <c r="B17" s="191"/>
      <c r="C17" s="191"/>
      <c r="D17" s="191"/>
      <c r="E17" s="191"/>
      <c r="F17" s="191"/>
      <c r="G17" s="191"/>
      <c r="H17" s="191"/>
      <c r="I17" s="191"/>
      <c r="J17" s="191"/>
      <c r="K17" s="191"/>
      <c r="L17" s="191"/>
      <c r="M17" s="191"/>
      <c r="N17" s="191"/>
      <c r="O17" s="191"/>
      <c r="P17" s="191"/>
      <c r="Q17" s="191"/>
      <c r="R17" s="191"/>
      <c r="S17" s="191"/>
      <c r="T17" s="191"/>
      <c r="U17" s="79"/>
      <c r="V17" s="79"/>
      <c r="W17" s="79">
        <v>1</v>
      </c>
      <c r="X17" s="79">
        <f ca="1">COUNTIF(X7:X15,"=1")</f>
        <v>0</v>
      </c>
      <c r="Y17" s="82"/>
      <c r="Z17" s="79"/>
    </row>
    <row r="18" spans="1:26" ht="18.899999999999999" customHeight="1" x14ac:dyDescent="0.3">
      <c r="A18" s="210" t="s">
        <v>24</v>
      </c>
      <c r="B18" s="204" t="s">
        <v>25</v>
      </c>
      <c r="C18" s="190" t="s">
        <v>26</v>
      </c>
      <c r="D18" s="190"/>
      <c r="E18" s="190"/>
      <c r="F18" s="190"/>
      <c r="G18" s="190"/>
      <c r="H18" s="190"/>
      <c r="I18" s="190"/>
      <c r="J18" s="190"/>
      <c r="K18" s="190"/>
      <c r="L18" s="190"/>
      <c r="M18" s="190"/>
      <c r="N18" s="190"/>
      <c r="O18" s="190"/>
      <c r="P18" s="190"/>
      <c r="Q18" s="190"/>
      <c r="R18" s="190"/>
      <c r="S18" s="16" t="s">
        <v>27</v>
      </c>
      <c r="T18" s="17" t="s">
        <v>18</v>
      </c>
      <c r="U18" s="79"/>
      <c r="V18" s="79"/>
      <c r="W18" s="79">
        <v>2</v>
      </c>
      <c r="X18" s="79">
        <f ca="1">COUNTIF(X7:X15,"=2")</f>
        <v>0</v>
      </c>
      <c r="Y18" s="82"/>
      <c r="Z18" s="79"/>
    </row>
    <row r="19" spans="1:26" ht="18.899999999999999" customHeight="1" x14ac:dyDescent="0.3">
      <c r="A19" s="211"/>
      <c r="B19" s="205"/>
      <c r="C19" s="183" t="s">
        <v>83</v>
      </c>
      <c r="D19" s="183"/>
      <c r="E19" s="183"/>
      <c r="F19" s="183"/>
      <c r="G19" s="183"/>
      <c r="H19" s="183"/>
      <c r="I19" s="183"/>
      <c r="J19" s="183"/>
      <c r="K19" s="183"/>
      <c r="L19" s="183"/>
      <c r="M19" s="183"/>
      <c r="N19" s="183"/>
      <c r="O19" s="183"/>
      <c r="P19" s="183"/>
      <c r="Q19" s="183"/>
      <c r="R19" s="183"/>
      <c r="S19" s="20">
        <f>Q16</f>
        <v>0</v>
      </c>
      <c r="T19" s="73">
        <v>11</v>
      </c>
      <c r="U19" s="79"/>
      <c r="V19" s="79"/>
      <c r="W19" s="79">
        <v>3</v>
      </c>
      <c r="X19" s="79">
        <f ca="1">COUNTIF(X7:X15,"=3")</f>
        <v>0</v>
      </c>
      <c r="Y19" s="82"/>
      <c r="Z19" s="79"/>
    </row>
    <row r="20" spans="1:26" ht="18.899999999999999" customHeight="1" x14ac:dyDescent="0.3">
      <c r="A20" s="211"/>
      <c r="B20" s="205"/>
      <c r="C20" s="183" t="s">
        <v>58</v>
      </c>
      <c r="D20" s="183"/>
      <c r="E20" s="183"/>
      <c r="F20" s="183"/>
      <c r="G20" s="183"/>
      <c r="H20" s="183"/>
      <c r="I20" s="183"/>
      <c r="J20" s="183"/>
      <c r="K20" s="183"/>
      <c r="L20" s="183"/>
      <c r="M20" s="183"/>
      <c r="N20" s="183"/>
      <c r="O20" s="183"/>
      <c r="P20" s="183"/>
      <c r="Q20" s="183"/>
      <c r="R20" s="183"/>
      <c r="S20" s="78">
        <v>39120</v>
      </c>
      <c r="T20" s="73">
        <v>12</v>
      </c>
      <c r="U20" s="79"/>
      <c r="V20" s="79"/>
      <c r="W20" s="79"/>
      <c r="X20" s="79"/>
      <c r="Y20" s="82"/>
      <c r="Z20" s="79"/>
    </row>
    <row r="21" spans="1:26" ht="18.899999999999999" customHeight="1" x14ac:dyDescent="0.3">
      <c r="A21" s="211"/>
      <c r="B21" s="205"/>
      <c r="C21" s="183" t="s">
        <v>84</v>
      </c>
      <c r="D21" s="183"/>
      <c r="E21" s="183"/>
      <c r="F21" s="183"/>
      <c r="G21" s="183"/>
      <c r="H21" s="183"/>
      <c r="I21" s="183"/>
      <c r="J21" s="183"/>
      <c r="K21" s="183"/>
      <c r="L21" s="183"/>
      <c r="M21" s="183"/>
      <c r="N21" s="183"/>
      <c r="O21" s="183"/>
      <c r="P21" s="183"/>
      <c r="Q21" s="183"/>
      <c r="R21" s="183"/>
      <c r="S21" s="20">
        <f>S16</f>
        <v>0</v>
      </c>
      <c r="T21" s="73">
        <v>13</v>
      </c>
      <c r="U21" s="79"/>
      <c r="V21" s="79"/>
      <c r="W21" s="79"/>
      <c r="X21" s="79"/>
      <c r="Y21" s="82"/>
      <c r="Z21" s="79"/>
    </row>
    <row r="22" spans="1:26" ht="18.899999999999999" customHeight="1" x14ac:dyDescent="0.3">
      <c r="A22" s="211"/>
      <c r="B22" s="205"/>
      <c r="C22" s="183" t="s">
        <v>102</v>
      </c>
      <c r="D22" s="183"/>
      <c r="E22" s="183"/>
      <c r="F22" s="183"/>
      <c r="G22" s="183"/>
      <c r="H22" s="183"/>
      <c r="I22" s="183"/>
      <c r="J22" s="183"/>
      <c r="K22" s="183"/>
      <c r="L22" s="183"/>
      <c r="M22" s="183"/>
      <c r="N22" s="183"/>
      <c r="O22" s="183"/>
      <c r="P22" s="183"/>
      <c r="Q22" s="183"/>
      <c r="R22" s="183"/>
      <c r="S22" s="20">
        <f>Hoja3!S11</f>
        <v>0</v>
      </c>
      <c r="T22" s="73">
        <v>14</v>
      </c>
      <c r="U22" s="79"/>
      <c r="V22" s="79"/>
      <c r="W22" s="79"/>
      <c r="X22" s="79"/>
      <c r="Y22" s="82"/>
      <c r="Z22" s="79"/>
    </row>
    <row r="23" spans="1:26" ht="18.899999999999999" customHeight="1" x14ac:dyDescent="0.3">
      <c r="A23" s="211"/>
      <c r="B23" s="205"/>
      <c r="C23" s="183" t="s">
        <v>69</v>
      </c>
      <c r="D23" s="183"/>
      <c r="E23" s="183"/>
      <c r="F23" s="183"/>
      <c r="G23" s="183"/>
      <c r="H23" s="183"/>
      <c r="I23" s="183"/>
      <c r="J23" s="183"/>
      <c r="K23" s="183"/>
      <c r="L23" s="183"/>
      <c r="M23" s="183"/>
      <c r="N23" s="183"/>
      <c r="O23" s="183"/>
      <c r="P23" s="183"/>
      <c r="Q23" s="183"/>
      <c r="R23" s="183"/>
      <c r="S23" s="20">
        <v>0</v>
      </c>
      <c r="T23" s="73">
        <v>15</v>
      </c>
      <c r="U23" s="79"/>
      <c r="V23" s="79"/>
      <c r="W23" s="79"/>
      <c r="X23" s="79"/>
      <c r="Y23" s="82"/>
      <c r="Z23" s="79"/>
    </row>
    <row r="24" spans="1:26" ht="18.899999999999999" customHeight="1" x14ac:dyDescent="0.3">
      <c r="A24" s="211"/>
      <c r="B24" s="205"/>
      <c r="C24" s="183" t="s">
        <v>85</v>
      </c>
      <c r="D24" s="183"/>
      <c r="E24" s="183"/>
      <c r="F24" s="183"/>
      <c r="G24" s="183"/>
      <c r="H24" s="183"/>
      <c r="I24" s="183"/>
      <c r="J24" s="183"/>
      <c r="K24" s="183"/>
      <c r="L24" s="183"/>
      <c r="M24" s="183"/>
      <c r="N24" s="183"/>
      <c r="O24" s="183"/>
      <c r="P24" s="183"/>
      <c r="Q24" s="183"/>
      <c r="R24" s="183"/>
      <c r="S24" s="2"/>
      <c r="T24" s="73">
        <v>16</v>
      </c>
      <c r="U24" s="79"/>
      <c r="V24" s="79"/>
      <c r="W24" s="79"/>
      <c r="X24" s="79"/>
      <c r="Y24" s="82"/>
      <c r="Z24" s="79"/>
    </row>
    <row r="25" spans="1:26" ht="18.899999999999999" customHeight="1" x14ac:dyDescent="0.3">
      <c r="A25" s="211"/>
      <c r="B25" s="205"/>
      <c r="C25" s="183" t="s">
        <v>86</v>
      </c>
      <c r="D25" s="183"/>
      <c r="E25" s="183"/>
      <c r="F25" s="183"/>
      <c r="G25" s="183"/>
      <c r="H25" s="183"/>
      <c r="I25" s="183"/>
      <c r="J25" s="183"/>
      <c r="K25" s="183"/>
      <c r="L25" s="183"/>
      <c r="M25" s="183"/>
      <c r="N25" s="183"/>
      <c r="O25" s="183"/>
      <c r="P25" s="183"/>
      <c r="Q25" s="183"/>
      <c r="R25" s="183"/>
      <c r="S25" s="2"/>
      <c r="T25" s="73">
        <v>17</v>
      </c>
      <c r="U25" s="79"/>
      <c r="V25" s="79"/>
      <c r="W25" s="79"/>
      <c r="X25" s="79"/>
      <c r="Y25" s="82"/>
      <c r="Z25" s="79"/>
    </row>
    <row r="26" spans="1:26" ht="18.899999999999999" customHeight="1" x14ac:dyDescent="0.3">
      <c r="A26" s="211"/>
      <c r="B26" s="205"/>
      <c r="C26" s="220" t="s">
        <v>70</v>
      </c>
      <c r="D26" s="220"/>
      <c r="E26" s="220"/>
      <c r="F26" s="220"/>
      <c r="G26" s="220"/>
      <c r="H26" s="220"/>
      <c r="I26" s="220"/>
      <c r="J26" s="220"/>
      <c r="K26" s="220"/>
      <c r="L26" s="220"/>
      <c r="M26" s="220"/>
      <c r="N26" s="220"/>
      <c r="O26" s="220"/>
      <c r="P26" s="220"/>
      <c r="Q26" s="220"/>
      <c r="R26" s="220"/>
      <c r="S26" s="2"/>
      <c r="T26" s="73">
        <v>18</v>
      </c>
      <c r="U26" s="79"/>
      <c r="V26" s="79"/>
      <c r="W26" s="79"/>
      <c r="X26" s="79"/>
      <c r="Y26" s="82"/>
      <c r="Z26" s="79"/>
    </row>
    <row r="27" spans="1:26" ht="18.899999999999999" customHeight="1" x14ac:dyDescent="0.3">
      <c r="A27" s="211"/>
      <c r="B27" s="232"/>
      <c r="C27" s="207" t="s">
        <v>96</v>
      </c>
      <c r="D27" s="208"/>
      <c r="E27" s="208"/>
      <c r="F27" s="208"/>
      <c r="G27" s="208"/>
      <c r="H27" s="208"/>
      <c r="I27" s="208"/>
      <c r="J27" s="208"/>
      <c r="K27" s="208"/>
      <c r="L27" s="208"/>
      <c r="M27" s="208"/>
      <c r="N27" s="208"/>
      <c r="O27" s="208"/>
      <c r="P27" s="208"/>
      <c r="Q27" s="208"/>
      <c r="R27" s="209"/>
      <c r="S27" s="2"/>
      <c r="T27" s="28">
        <v>19</v>
      </c>
      <c r="U27" s="79"/>
      <c r="V27" s="79"/>
      <c r="W27" s="79"/>
      <c r="X27" s="79"/>
      <c r="Y27" s="82"/>
      <c r="Z27" s="79"/>
    </row>
    <row r="28" spans="1:26" ht="18.899999999999999" customHeight="1" x14ac:dyDescent="0.3">
      <c r="A28" s="211"/>
      <c r="B28" s="232"/>
      <c r="C28" s="226" t="s">
        <v>97</v>
      </c>
      <c r="D28" s="227"/>
      <c r="E28" s="227"/>
      <c r="F28" s="227"/>
      <c r="G28" s="227"/>
      <c r="H28" s="227"/>
      <c r="I28" s="227"/>
      <c r="J28" s="227"/>
      <c r="K28" s="227"/>
      <c r="L28" s="227"/>
      <c r="M28" s="227"/>
      <c r="N28" s="227"/>
      <c r="O28" s="227"/>
      <c r="P28" s="227"/>
      <c r="Q28" s="227"/>
      <c r="R28" s="228"/>
      <c r="S28" s="199">
        <f>IF(S19&gt;(S20+S21+S22+S23+S24+S25+S26+S27),(S19-S20-S21-S22-S23-S24-S25-S26-S27),0)</f>
        <v>0</v>
      </c>
      <c r="T28" s="218">
        <v>20</v>
      </c>
      <c r="U28" s="79"/>
      <c r="V28" s="79"/>
      <c r="W28" s="79"/>
      <c r="X28" s="79"/>
      <c r="Y28" s="82"/>
      <c r="Z28" s="79"/>
    </row>
    <row r="29" spans="1:26" ht="18.899999999999999" customHeight="1" thickBot="1" x14ac:dyDescent="0.35">
      <c r="A29" s="212"/>
      <c r="B29" s="233"/>
      <c r="C29" s="229"/>
      <c r="D29" s="230"/>
      <c r="E29" s="230"/>
      <c r="F29" s="230"/>
      <c r="G29" s="230"/>
      <c r="H29" s="230"/>
      <c r="I29" s="230"/>
      <c r="J29" s="230"/>
      <c r="K29" s="230"/>
      <c r="L29" s="230"/>
      <c r="M29" s="230"/>
      <c r="N29" s="230"/>
      <c r="O29" s="230"/>
      <c r="P29" s="230"/>
      <c r="Q29" s="230"/>
      <c r="R29" s="231"/>
      <c r="S29" s="200"/>
      <c r="T29" s="219"/>
      <c r="U29" s="79"/>
      <c r="V29" s="79"/>
      <c r="W29" s="79"/>
      <c r="X29" s="79"/>
      <c r="Y29" s="82"/>
      <c r="Z29" s="79"/>
    </row>
    <row r="30" spans="1:26" ht="18.899999999999999" customHeight="1" thickBot="1" x14ac:dyDescent="0.35">
      <c r="A30" s="191"/>
      <c r="B30" s="191"/>
      <c r="C30" s="191"/>
      <c r="D30" s="191"/>
      <c r="E30" s="191"/>
      <c r="F30" s="191"/>
      <c r="G30" s="191"/>
      <c r="H30" s="191"/>
      <c r="I30" s="191"/>
      <c r="J30" s="191"/>
      <c r="K30" s="191"/>
      <c r="L30" s="191"/>
      <c r="M30" s="191"/>
      <c r="N30" s="191"/>
      <c r="O30" s="191"/>
      <c r="P30" s="191"/>
      <c r="Q30" s="191"/>
      <c r="R30" s="191"/>
      <c r="S30" s="191"/>
      <c r="T30" s="191"/>
      <c r="U30" s="79"/>
      <c r="V30" s="79"/>
      <c r="W30" s="79"/>
      <c r="X30" s="79"/>
      <c r="Y30" s="82"/>
      <c r="Z30" s="79"/>
    </row>
    <row r="31" spans="1:26" ht="18.899999999999999" customHeight="1" x14ac:dyDescent="0.3">
      <c r="A31" s="201" t="s">
        <v>28</v>
      </c>
      <c r="B31" s="204" t="s">
        <v>132</v>
      </c>
      <c r="C31" s="190" t="s">
        <v>26</v>
      </c>
      <c r="D31" s="190"/>
      <c r="E31" s="190"/>
      <c r="F31" s="190"/>
      <c r="G31" s="190"/>
      <c r="H31" s="190"/>
      <c r="I31" s="190"/>
      <c r="J31" s="190"/>
      <c r="K31" s="190"/>
      <c r="L31" s="190"/>
      <c r="M31" s="190"/>
      <c r="N31" s="190"/>
      <c r="O31" s="190"/>
      <c r="P31" s="190"/>
      <c r="Q31" s="190"/>
      <c r="R31" s="190"/>
      <c r="S31" s="16" t="s">
        <v>27</v>
      </c>
      <c r="T31" s="17" t="s">
        <v>18</v>
      </c>
      <c r="U31" s="79"/>
      <c r="V31" s="79"/>
      <c r="W31" s="79"/>
      <c r="X31" s="79"/>
      <c r="Y31" s="82"/>
      <c r="Z31" s="79"/>
    </row>
    <row r="32" spans="1:26" ht="18.899999999999999" customHeight="1" x14ac:dyDescent="0.3">
      <c r="A32" s="202"/>
      <c r="B32" s="205"/>
      <c r="C32" s="183" t="s">
        <v>101</v>
      </c>
      <c r="D32" s="183"/>
      <c r="E32" s="183"/>
      <c r="F32" s="183"/>
      <c r="G32" s="183"/>
      <c r="H32" s="183"/>
      <c r="I32" s="183"/>
      <c r="J32" s="183"/>
      <c r="K32" s="183"/>
      <c r="L32" s="183"/>
      <c r="M32" s="183"/>
      <c r="N32" s="183"/>
      <c r="O32" s="183"/>
      <c r="P32" s="183"/>
      <c r="Q32" s="183"/>
      <c r="R32" s="183"/>
      <c r="S32" s="20">
        <f>Hoja3!S21</f>
        <v>0</v>
      </c>
      <c r="T32" s="18">
        <v>21</v>
      </c>
      <c r="U32" s="79"/>
      <c r="V32" s="79"/>
      <c r="W32" s="79"/>
      <c r="X32" s="79"/>
      <c r="Y32" s="82"/>
      <c r="Z32" s="79"/>
    </row>
    <row r="33" spans="1:26" ht="18.899999999999999" customHeight="1" x14ac:dyDescent="0.3">
      <c r="A33" s="202"/>
      <c r="B33" s="205"/>
      <c r="C33" s="183" t="s">
        <v>29</v>
      </c>
      <c r="D33" s="183"/>
      <c r="E33" s="183"/>
      <c r="F33" s="183"/>
      <c r="G33" s="183"/>
      <c r="H33" s="183"/>
      <c r="I33" s="183"/>
      <c r="J33" s="183"/>
      <c r="K33" s="183"/>
      <c r="L33" s="183"/>
      <c r="M33" s="183"/>
      <c r="N33" s="183"/>
      <c r="O33" s="183"/>
      <c r="P33" s="183"/>
      <c r="Q33" s="183"/>
      <c r="R33" s="183"/>
      <c r="S33" s="2"/>
      <c r="T33" s="18">
        <v>22</v>
      </c>
      <c r="U33" s="79"/>
      <c r="V33" s="79"/>
      <c r="W33" s="79"/>
      <c r="X33" s="79"/>
      <c r="Y33" s="82"/>
      <c r="Z33" s="79"/>
    </row>
    <row r="34" spans="1:26" ht="18.899999999999999" customHeight="1" x14ac:dyDescent="0.3">
      <c r="A34" s="202"/>
      <c r="B34" s="205"/>
      <c r="C34" s="183" t="s">
        <v>98</v>
      </c>
      <c r="D34" s="183"/>
      <c r="E34" s="183"/>
      <c r="F34" s="183"/>
      <c r="G34" s="183"/>
      <c r="H34" s="183"/>
      <c r="I34" s="183"/>
      <c r="J34" s="183"/>
      <c r="K34" s="183"/>
      <c r="L34" s="183"/>
      <c r="M34" s="183"/>
      <c r="N34" s="183"/>
      <c r="O34" s="183"/>
      <c r="P34" s="183"/>
      <c r="Q34" s="183"/>
      <c r="R34" s="183"/>
      <c r="S34" s="2"/>
      <c r="T34" s="18">
        <v>23</v>
      </c>
      <c r="U34" s="79"/>
      <c r="V34" s="79"/>
      <c r="W34" s="79"/>
      <c r="X34" s="79"/>
      <c r="Y34" s="82"/>
      <c r="Z34" s="79"/>
    </row>
    <row r="35" spans="1:26" ht="18.899999999999999" customHeight="1" x14ac:dyDescent="0.3">
      <c r="A35" s="202"/>
      <c r="B35" s="205"/>
      <c r="C35" s="183" t="s">
        <v>71</v>
      </c>
      <c r="D35" s="183"/>
      <c r="E35" s="183"/>
      <c r="F35" s="183"/>
      <c r="G35" s="183"/>
      <c r="H35" s="183"/>
      <c r="I35" s="183"/>
      <c r="J35" s="183"/>
      <c r="K35" s="183"/>
      <c r="L35" s="183"/>
      <c r="M35" s="183"/>
      <c r="N35" s="183"/>
      <c r="O35" s="183"/>
      <c r="P35" s="183"/>
      <c r="Q35" s="183"/>
      <c r="R35" s="183"/>
      <c r="S35" s="2"/>
      <c r="T35" s="18">
        <v>24</v>
      </c>
      <c r="U35" s="79"/>
      <c r="V35" s="79"/>
      <c r="W35" s="79"/>
      <c r="X35" s="79"/>
      <c r="Y35" s="82"/>
      <c r="Z35" s="79"/>
    </row>
    <row r="36" spans="1:26" ht="18.899999999999999" customHeight="1" x14ac:dyDescent="0.3">
      <c r="A36" s="202"/>
      <c r="B36" s="205"/>
      <c r="C36" s="183" t="s">
        <v>72</v>
      </c>
      <c r="D36" s="183"/>
      <c r="E36" s="183"/>
      <c r="F36" s="183"/>
      <c r="G36" s="183"/>
      <c r="H36" s="183"/>
      <c r="I36" s="183"/>
      <c r="J36" s="183"/>
      <c r="K36" s="183"/>
      <c r="L36" s="183"/>
      <c r="M36" s="183"/>
      <c r="N36" s="183"/>
      <c r="O36" s="183"/>
      <c r="P36" s="183"/>
      <c r="Q36" s="183"/>
      <c r="R36" s="183"/>
      <c r="S36" s="2"/>
      <c r="T36" s="18">
        <v>25</v>
      </c>
      <c r="U36" s="79"/>
      <c r="V36" s="79"/>
      <c r="W36" s="79"/>
      <c r="X36" s="79"/>
      <c r="Y36" s="82"/>
      <c r="Z36" s="79"/>
    </row>
    <row r="37" spans="1:26" ht="18.899999999999999" customHeight="1" x14ac:dyDescent="0.3">
      <c r="A37" s="202"/>
      <c r="B37" s="205"/>
      <c r="C37" s="183" t="s">
        <v>99</v>
      </c>
      <c r="D37" s="183"/>
      <c r="E37" s="183"/>
      <c r="F37" s="183"/>
      <c r="G37" s="183"/>
      <c r="H37" s="183"/>
      <c r="I37" s="183"/>
      <c r="J37" s="183"/>
      <c r="K37" s="183"/>
      <c r="L37" s="183"/>
      <c r="M37" s="183"/>
      <c r="N37" s="183"/>
      <c r="O37" s="183"/>
      <c r="P37" s="183"/>
      <c r="Q37" s="183"/>
      <c r="R37" s="183"/>
      <c r="S37" s="24">
        <f>IF(S32&gt;(S33+S34+S35+S36),S32-(S33+S34+S35+S36),0)</f>
        <v>0</v>
      </c>
      <c r="T37" s="18">
        <v>26</v>
      </c>
      <c r="U37" s="79"/>
      <c r="V37" s="79"/>
      <c r="W37" s="79"/>
      <c r="X37" s="79"/>
      <c r="Y37" s="82"/>
      <c r="Z37" s="79"/>
    </row>
    <row r="38" spans="1:26" ht="18.899999999999999" customHeight="1" thickBot="1" x14ac:dyDescent="0.35">
      <c r="A38" s="203"/>
      <c r="B38" s="206"/>
      <c r="C38" s="189" t="s">
        <v>100</v>
      </c>
      <c r="D38" s="189"/>
      <c r="E38" s="189"/>
      <c r="F38" s="189"/>
      <c r="G38" s="189"/>
      <c r="H38" s="189"/>
      <c r="I38" s="189"/>
      <c r="J38" s="189"/>
      <c r="K38" s="189"/>
      <c r="L38" s="189"/>
      <c r="M38" s="189"/>
      <c r="N38" s="189"/>
      <c r="O38" s="189"/>
      <c r="P38" s="189"/>
      <c r="Q38" s="189"/>
      <c r="R38" s="189"/>
      <c r="S38" s="13">
        <f>IF(S33&gt;0,0,IF(S32&lt;(S33+S34+S35+S36),(S32-(S33+S34+S35+S36))*(-1),0))</f>
        <v>0</v>
      </c>
      <c r="T38" s="19">
        <v>27</v>
      </c>
      <c r="U38" s="79"/>
      <c r="V38" s="79"/>
      <c r="W38" s="79"/>
      <c r="X38" s="79"/>
      <c r="Y38" s="82"/>
      <c r="Z38" s="79"/>
    </row>
    <row r="39" spans="1:26" ht="12" customHeight="1" thickBot="1" x14ac:dyDescent="0.35">
      <c r="A39" s="193"/>
      <c r="B39" s="193"/>
      <c r="C39" s="193"/>
      <c r="D39" s="193"/>
      <c r="E39" s="193"/>
      <c r="F39" s="193"/>
      <c r="G39" s="193"/>
      <c r="H39" s="193"/>
      <c r="I39" s="193"/>
      <c r="J39" s="193"/>
      <c r="K39" s="193"/>
      <c r="L39" s="193"/>
      <c r="M39" s="193"/>
      <c r="N39" s="193"/>
      <c r="O39" s="193"/>
      <c r="P39" s="193"/>
      <c r="Q39" s="193"/>
      <c r="R39" s="193"/>
      <c r="S39" s="193"/>
      <c r="T39" s="193"/>
      <c r="U39" s="79"/>
      <c r="V39" s="79"/>
      <c r="W39" s="83"/>
      <c r="X39" s="79"/>
      <c r="Y39" s="82"/>
      <c r="Z39" s="79"/>
    </row>
    <row r="40" spans="1:26" ht="18.899999999999999" customHeight="1" x14ac:dyDescent="0.3">
      <c r="A40" s="201" t="s">
        <v>30</v>
      </c>
      <c r="B40" s="204" t="s">
        <v>31</v>
      </c>
      <c r="C40" s="188" t="s">
        <v>26</v>
      </c>
      <c r="D40" s="188"/>
      <c r="E40" s="188"/>
      <c r="F40" s="188"/>
      <c r="G40" s="188"/>
      <c r="H40" s="188"/>
      <c r="I40" s="188"/>
      <c r="J40" s="188"/>
      <c r="K40" s="188"/>
      <c r="L40" s="188"/>
      <c r="M40" s="188"/>
      <c r="N40" s="188"/>
      <c r="O40" s="188"/>
      <c r="P40" s="188"/>
      <c r="Q40" s="188"/>
      <c r="R40" s="188"/>
      <c r="S40" s="16" t="s">
        <v>27</v>
      </c>
      <c r="T40" s="72" t="s">
        <v>18</v>
      </c>
      <c r="U40" s="79"/>
      <c r="V40" s="79"/>
      <c r="W40" s="83"/>
      <c r="X40" s="79"/>
      <c r="Y40" s="82"/>
      <c r="Z40" s="79"/>
    </row>
    <row r="41" spans="1:26" ht="33" customHeight="1" x14ac:dyDescent="0.3">
      <c r="A41" s="202"/>
      <c r="B41" s="205"/>
      <c r="C41" s="234" t="s">
        <v>126</v>
      </c>
      <c r="D41" s="235"/>
      <c r="E41" s="235"/>
      <c r="F41" s="235"/>
      <c r="G41" s="235"/>
      <c r="H41" s="235"/>
      <c r="I41" s="235"/>
      <c r="J41" s="235"/>
      <c r="K41" s="235"/>
      <c r="L41" s="235"/>
      <c r="M41" s="235"/>
      <c r="N41" s="235"/>
      <c r="O41" s="235"/>
      <c r="P41" s="235"/>
      <c r="Q41" s="235"/>
      <c r="R41" s="236"/>
      <c r="S41" s="47"/>
      <c r="T41" s="73">
        <v>28</v>
      </c>
      <c r="U41" s="79"/>
      <c r="V41" s="79"/>
      <c r="W41" s="83"/>
      <c r="X41" s="79"/>
      <c r="Y41" s="82"/>
      <c r="Z41" s="79"/>
    </row>
    <row r="42" spans="1:26" ht="18.899999999999999" customHeight="1" x14ac:dyDescent="0.3">
      <c r="A42" s="202"/>
      <c r="B42" s="205"/>
      <c r="C42" s="241" t="s">
        <v>59</v>
      </c>
      <c r="D42" s="241"/>
      <c r="E42" s="241"/>
      <c r="F42" s="241"/>
      <c r="G42" s="241"/>
      <c r="H42" s="241"/>
      <c r="I42" s="241"/>
      <c r="J42" s="241"/>
      <c r="K42" s="241"/>
      <c r="L42" s="241"/>
      <c r="M42" s="241"/>
      <c r="N42" s="241"/>
      <c r="O42" s="241"/>
      <c r="P42" s="241"/>
      <c r="Q42" s="241"/>
      <c r="R42" s="241"/>
      <c r="S42" s="20"/>
      <c r="T42" s="73">
        <v>29</v>
      </c>
      <c r="U42" s="79"/>
      <c r="V42" s="79"/>
      <c r="W42" s="83"/>
      <c r="X42" s="79"/>
      <c r="Y42" s="82"/>
      <c r="Z42" s="79"/>
    </row>
    <row r="43" spans="1:26" ht="18.899999999999999" customHeight="1" x14ac:dyDescent="0.3">
      <c r="A43" s="202"/>
      <c r="B43" s="205"/>
      <c r="C43" s="241" t="s">
        <v>103</v>
      </c>
      <c r="D43" s="241"/>
      <c r="E43" s="241"/>
      <c r="F43" s="241"/>
      <c r="G43" s="241"/>
      <c r="H43" s="241"/>
      <c r="I43" s="241"/>
      <c r="J43" s="241"/>
      <c r="K43" s="241"/>
      <c r="L43" s="241"/>
      <c r="M43" s="241"/>
      <c r="N43" s="241"/>
      <c r="O43" s="241"/>
      <c r="P43" s="241"/>
      <c r="Q43" s="241"/>
      <c r="R43" s="241"/>
      <c r="S43" s="20">
        <f>IF(S41&gt;S42,S41-S42,0)</f>
        <v>0</v>
      </c>
      <c r="T43" s="73">
        <v>30</v>
      </c>
      <c r="U43" s="79"/>
      <c r="V43" s="79"/>
      <c r="W43" s="83"/>
      <c r="X43" s="79"/>
      <c r="Y43" s="82"/>
      <c r="Z43" s="79"/>
    </row>
    <row r="44" spans="1:26" ht="18.899999999999999" customHeight="1" thickBot="1" x14ac:dyDescent="0.35">
      <c r="A44" s="203"/>
      <c r="B44" s="206"/>
      <c r="C44" s="184" t="s">
        <v>104</v>
      </c>
      <c r="D44" s="184"/>
      <c r="E44" s="184"/>
      <c r="F44" s="184"/>
      <c r="G44" s="184"/>
      <c r="H44" s="184"/>
      <c r="I44" s="184"/>
      <c r="J44" s="184"/>
      <c r="K44" s="184"/>
      <c r="L44" s="184"/>
      <c r="M44" s="184"/>
      <c r="N44" s="184"/>
      <c r="O44" s="184"/>
      <c r="P44" s="184"/>
      <c r="Q44" s="184"/>
      <c r="R44" s="184"/>
      <c r="S44" s="13">
        <f>IF(S41&gt;S42,0,S42-S41)</f>
        <v>0</v>
      </c>
      <c r="T44" s="15">
        <v>31</v>
      </c>
      <c r="U44" s="79"/>
      <c r="V44" s="79"/>
      <c r="W44" s="83"/>
      <c r="X44" s="79"/>
      <c r="Y44" s="82"/>
      <c r="Z44" s="79"/>
    </row>
    <row r="45" spans="1:26" ht="12" customHeight="1" thickBot="1" x14ac:dyDescent="0.35">
      <c r="A45" s="237">
        <v>43889</v>
      </c>
      <c r="B45" s="237"/>
      <c r="C45" s="237"/>
      <c r="D45" s="237"/>
      <c r="E45" s="237"/>
      <c r="F45" s="237"/>
      <c r="G45" s="237"/>
      <c r="H45" s="237"/>
      <c r="I45" s="237"/>
      <c r="J45" s="237"/>
      <c r="K45" s="237"/>
      <c r="L45" s="237"/>
      <c r="M45" s="237"/>
      <c r="N45" s="237"/>
      <c r="O45" s="237"/>
      <c r="P45" s="237"/>
      <c r="Q45" s="237"/>
      <c r="R45" s="237"/>
      <c r="S45" s="237"/>
      <c r="T45" s="237"/>
      <c r="U45" s="79"/>
      <c r="V45" s="79"/>
      <c r="W45" s="83"/>
      <c r="X45" s="79"/>
      <c r="Y45" s="82"/>
      <c r="Z45" s="79"/>
    </row>
    <row r="46" spans="1:26" ht="18.899999999999999" customHeight="1" x14ac:dyDescent="0.3">
      <c r="A46" s="238" t="s">
        <v>32</v>
      </c>
      <c r="B46" s="192" t="s">
        <v>133</v>
      </c>
      <c r="C46" s="185" t="s">
        <v>26</v>
      </c>
      <c r="D46" s="186"/>
      <c r="E46" s="186"/>
      <c r="F46" s="186"/>
      <c r="G46" s="186"/>
      <c r="H46" s="186"/>
      <c r="I46" s="186"/>
      <c r="J46" s="186"/>
      <c r="K46" s="186"/>
      <c r="L46" s="186"/>
      <c r="M46" s="186"/>
      <c r="N46" s="186"/>
      <c r="O46" s="186"/>
      <c r="P46" s="186"/>
      <c r="Q46" s="186"/>
      <c r="R46" s="187"/>
      <c r="S46" s="16" t="s">
        <v>27</v>
      </c>
      <c r="T46" s="72" t="s">
        <v>18</v>
      </c>
      <c r="U46" s="79"/>
      <c r="V46" s="79"/>
      <c r="W46" s="83"/>
      <c r="X46" s="79"/>
      <c r="Y46" s="82"/>
      <c r="Z46" s="79"/>
    </row>
    <row r="47" spans="1:26" ht="18.899999999999999" customHeight="1" x14ac:dyDescent="0.3">
      <c r="A47" s="239"/>
      <c r="B47" s="193"/>
      <c r="C47" s="180" t="s">
        <v>105</v>
      </c>
      <c r="D47" s="181"/>
      <c r="E47" s="181"/>
      <c r="F47" s="181"/>
      <c r="G47" s="181"/>
      <c r="H47" s="181"/>
      <c r="I47" s="181"/>
      <c r="J47" s="181"/>
      <c r="K47" s="181"/>
      <c r="L47" s="181"/>
      <c r="M47" s="181"/>
      <c r="N47" s="181"/>
      <c r="O47" s="181"/>
      <c r="P47" s="181"/>
      <c r="Q47" s="181"/>
      <c r="R47" s="182"/>
      <c r="S47" s="20">
        <f>IF(Hoja1!T8="x",S43,S37)</f>
        <v>0</v>
      </c>
      <c r="T47" s="73">
        <v>32</v>
      </c>
      <c r="U47" s="79"/>
      <c r="V47" s="79"/>
      <c r="W47" s="79"/>
      <c r="X47" s="79"/>
      <c r="Y47" s="82"/>
      <c r="Z47" s="79"/>
    </row>
    <row r="48" spans="1:26" ht="18.899999999999999" customHeight="1" x14ac:dyDescent="0.3">
      <c r="A48" s="239"/>
      <c r="B48" s="193"/>
      <c r="C48" s="180" t="s">
        <v>108</v>
      </c>
      <c r="D48" s="181"/>
      <c r="E48" s="181"/>
      <c r="F48" s="181"/>
      <c r="G48" s="181"/>
      <c r="H48" s="181"/>
      <c r="I48" s="181"/>
      <c r="J48" s="181"/>
      <c r="K48" s="181"/>
      <c r="L48" s="181"/>
      <c r="M48" s="181"/>
      <c r="N48" s="181"/>
      <c r="O48" s="181"/>
      <c r="P48" s="181"/>
      <c r="Q48" s="181"/>
      <c r="R48" s="182"/>
      <c r="S48" s="20">
        <f>IF(OR(Hoja4!D44=1, Hoja4!D44=2),S47*5/100,0)</f>
        <v>0</v>
      </c>
      <c r="T48" s="73">
        <v>33</v>
      </c>
      <c r="U48" s="79"/>
      <c r="V48" s="79"/>
      <c r="W48" s="79"/>
      <c r="X48" s="79"/>
      <c r="Y48" s="82"/>
      <c r="Z48" s="79"/>
    </row>
    <row r="49" spans="1:26" ht="18.899999999999999" customHeight="1" x14ac:dyDescent="0.3">
      <c r="A49" s="239"/>
      <c r="B49" s="193"/>
      <c r="C49" s="180" t="s">
        <v>87</v>
      </c>
      <c r="D49" s="181"/>
      <c r="E49" s="181"/>
      <c r="F49" s="181"/>
      <c r="G49" s="181"/>
      <c r="H49" s="181"/>
      <c r="I49" s="181"/>
      <c r="J49" s="181"/>
      <c r="K49" s="181"/>
      <c r="L49" s="181"/>
      <c r="M49" s="181"/>
      <c r="N49" s="181"/>
      <c r="O49" s="181"/>
      <c r="P49" s="181"/>
      <c r="Q49" s="181"/>
      <c r="R49" s="182"/>
      <c r="S49" s="20"/>
      <c r="T49" s="73">
        <v>34</v>
      </c>
      <c r="U49" s="79"/>
      <c r="V49" s="79"/>
      <c r="W49" s="79"/>
      <c r="X49" s="79"/>
      <c r="Y49" s="82"/>
      <c r="Z49" s="79"/>
    </row>
    <row r="50" spans="1:26" ht="18.899999999999999" customHeight="1" x14ac:dyDescent="0.3">
      <c r="A50" s="239"/>
      <c r="B50" s="193"/>
      <c r="C50" s="180" t="s">
        <v>106</v>
      </c>
      <c r="D50" s="181"/>
      <c r="E50" s="181"/>
      <c r="F50" s="181"/>
      <c r="G50" s="181"/>
      <c r="H50" s="181"/>
      <c r="I50" s="181"/>
      <c r="J50" s="181"/>
      <c r="K50" s="181"/>
      <c r="L50" s="181"/>
      <c r="M50" s="181"/>
      <c r="N50" s="181"/>
      <c r="O50" s="181"/>
      <c r="P50" s="181"/>
      <c r="Q50" s="181"/>
      <c r="R50" s="182"/>
      <c r="S50" s="20"/>
      <c r="T50" s="73">
        <v>35</v>
      </c>
      <c r="U50" s="79"/>
      <c r="V50" s="79"/>
      <c r="W50" s="79"/>
      <c r="X50" s="79"/>
      <c r="Y50" s="82"/>
      <c r="Z50" s="79"/>
    </row>
    <row r="51" spans="1:26" ht="18.899999999999999" customHeight="1" thickBot="1" x14ac:dyDescent="0.35">
      <c r="A51" s="240"/>
      <c r="B51" s="194"/>
      <c r="C51" s="177" t="s">
        <v>107</v>
      </c>
      <c r="D51" s="178"/>
      <c r="E51" s="178"/>
      <c r="F51" s="178"/>
      <c r="G51" s="178"/>
      <c r="H51" s="178"/>
      <c r="I51" s="178"/>
      <c r="J51" s="178"/>
      <c r="K51" s="178"/>
      <c r="L51" s="178"/>
      <c r="M51" s="178"/>
      <c r="N51" s="178"/>
      <c r="O51" s="178"/>
      <c r="P51" s="178"/>
      <c r="Q51" s="178"/>
      <c r="R51" s="179"/>
      <c r="S51" s="13">
        <f>S47-S48-S49+S50</f>
        <v>0</v>
      </c>
      <c r="T51" s="15">
        <v>36</v>
      </c>
      <c r="U51" s="79"/>
      <c r="V51" s="79"/>
      <c r="W51" s="79"/>
      <c r="X51" s="79"/>
      <c r="Y51" s="82"/>
      <c r="Z51" s="79"/>
    </row>
    <row r="52" spans="1:26" ht="12.75" customHeight="1" x14ac:dyDescent="0.3">
      <c r="A52" s="5"/>
      <c r="B52" s="5"/>
      <c r="C52" s="5"/>
      <c r="D52" s="5"/>
      <c r="E52" s="5"/>
      <c r="F52" s="5"/>
      <c r="G52" s="5"/>
      <c r="H52" s="5"/>
      <c r="I52" s="5"/>
      <c r="J52" s="5"/>
      <c r="K52" s="5"/>
      <c r="L52" s="5"/>
      <c r="M52" s="5"/>
      <c r="N52" s="5"/>
      <c r="O52" s="5"/>
      <c r="P52" s="5"/>
      <c r="Q52" s="5"/>
      <c r="R52" s="5"/>
      <c r="S52" s="5"/>
      <c r="T52" s="5"/>
    </row>
    <row r="53" spans="1:26" ht="22.8" x14ac:dyDescent="0.4">
      <c r="Q53" s="35"/>
      <c r="S53" s="29">
        <f>IF(Hoja4!A45&gt;Hoja2!A45,1,0)</f>
        <v>1</v>
      </c>
    </row>
    <row r="54" spans="1:26" ht="22.8" x14ac:dyDescent="0.4">
      <c r="Q54" s="35"/>
      <c r="S54" s="67"/>
    </row>
  </sheetData>
  <sheetProtection algorithmName="SHA-512" hashValue="5H1gFnsJJlX2pR/KKPrfufbQCMUUPgfpCieCBSqUhAXtmqCOUf7fM02tLKdRvNKOSHEUdJEioWtHt4po2RgnDQ==" saltValue="XvtMP+QCYBYIbTdlSXBD9g==" spinCount="100000" sheet="1" objects="1" scenarios="1" selectLockedCells="1"/>
  <protectedRanges>
    <protectedRange sqref="S48" name="bonificacion 5 porciento"/>
    <protectedRange sqref="S41:S42" name="Seccion D"/>
    <protectedRange sqref="S23:S27" name="Seccion B"/>
    <protectedRange sqref="M7:Q15" name="seccionA"/>
    <protectedRange sqref="S41:S42" name="Rango3"/>
    <protectedRange sqref="S7:S15 S23:S27 S33:S36 S42 S49:S50 C7:Q15" name="Rango2"/>
    <protectedRange sqref="S7:S15" name="SeccionA Importe"/>
    <protectedRange sqref="S33:S36" name="Seccion C"/>
    <protectedRange sqref="S49:S50" name="Seccion E"/>
  </protectedRanges>
  <mergeCells count="67">
    <mergeCell ref="A46:A51"/>
    <mergeCell ref="B46:B51"/>
    <mergeCell ref="C47:R47"/>
    <mergeCell ref="C43:R43"/>
    <mergeCell ref="C42:R42"/>
    <mergeCell ref="A39:T39"/>
    <mergeCell ref="A40:A44"/>
    <mergeCell ref="B40:B44"/>
    <mergeCell ref="C41:R41"/>
    <mergeCell ref="A45:T45"/>
    <mergeCell ref="B18:B29"/>
    <mergeCell ref="C18:R18"/>
    <mergeCell ref="C19:R19"/>
    <mergeCell ref="C20:R20"/>
    <mergeCell ref="C23:R23"/>
    <mergeCell ref="C24:R24"/>
    <mergeCell ref="C21:R21"/>
    <mergeCell ref="C22:R22"/>
    <mergeCell ref="C25:R25"/>
    <mergeCell ref="A1:T1"/>
    <mergeCell ref="T3:T6"/>
    <mergeCell ref="M6:N6"/>
    <mergeCell ref="A2:T2"/>
    <mergeCell ref="T28:T29"/>
    <mergeCell ref="C26:R26"/>
    <mergeCell ref="Q3:Q5"/>
    <mergeCell ref="C7:L7"/>
    <mergeCell ref="C8:L8"/>
    <mergeCell ref="C9:L9"/>
    <mergeCell ref="R3:S5"/>
    <mergeCell ref="O6:P6"/>
    <mergeCell ref="A17:T17"/>
    <mergeCell ref="C16:P16"/>
    <mergeCell ref="C28:R29"/>
    <mergeCell ref="A3:A16"/>
    <mergeCell ref="C31:R31"/>
    <mergeCell ref="A30:T30"/>
    <mergeCell ref="C10:L10"/>
    <mergeCell ref="C11:L11"/>
    <mergeCell ref="C12:L12"/>
    <mergeCell ref="C13:L13"/>
    <mergeCell ref="C14:L14"/>
    <mergeCell ref="B3:B16"/>
    <mergeCell ref="C3:L5"/>
    <mergeCell ref="M3:P5"/>
    <mergeCell ref="S28:S29"/>
    <mergeCell ref="A31:A38"/>
    <mergeCell ref="B31:B38"/>
    <mergeCell ref="C32:R32"/>
    <mergeCell ref="C27:R27"/>
    <mergeCell ref="A18:A29"/>
    <mergeCell ref="Y3:Y6"/>
    <mergeCell ref="C6:L6"/>
    <mergeCell ref="C15:L15"/>
    <mergeCell ref="C51:R51"/>
    <mergeCell ref="C49:R49"/>
    <mergeCell ref="C50:R50"/>
    <mergeCell ref="C48:R48"/>
    <mergeCell ref="C33:R33"/>
    <mergeCell ref="C34:R34"/>
    <mergeCell ref="C35:R35"/>
    <mergeCell ref="C36:R36"/>
    <mergeCell ref="C44:R44"/>
    <mergeCell ref="C46:R46"/>
    <mergeCell ref="C40:R40"/>
    <mergeCell ref="C38:R38"/>
    <mergeCell ref="C37:R37"/>
  </mergeCells>
  <phoneticPr fontId="1" type="noConversion"/>
  <conditionalFormatting sqref="R8:R15">
    <cfRule type="cellIs" dxfId="0" priority="2" operator="greaterThan">
      <formula>Y8</formula>
    </cfRule>
  </conditionalFormatting>
  <printOptions horizontalCentered="1"/>
  <pageMargins left="7.874015748031496E-2" right="0.19685039370078741" top="0.39370078740157483" bottom="0.39370078740157483" header="0" footer="0"/>
  <pageSetup scale="72" orientation="portrait" horizontalDpi="120" verticalDpi="144" r:id="rId1"/>
  <headerFooter alignWithMargins="0"/>
  <ignoredErrors>
    <ignoredError sqref="X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Hoja5!$A$2:$A$217</xm:f>
          </x14:formula1>
          <xm:sqref>C8:L15</xm:sqref>
        </x14:dataValidation>
        <x14:dataValidation type="list" allowBlank="1" showInputMessage="1" showErrorMessage="1" xr:uid="{00000000-0002-0000-0100-000001000000}">
          <x14:formula1>
            <xm:f>Hoja5!$A$2:$A$157</xm:f>
          </x14:formula1>
          <xm:sqref>C7:L7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T38"/>
  <sheetViews>
    <sheetView topLeftCell="A16" zoomScale="70" zoomScaleNormal="70" workbookViewId="0">
      <selection activeCell="B36" sqref="B36:T36"/>
    </sheetView>
  </sheetViews>
  <sheetFormatPr baseColWidth="10" defaultRowHeight="13.2" x14ac:dyDescent="0.25"/>
  <cols>
    <col min="1" max="1" width="3.33203125" customWidth="1"/>
    <col min="2" max="2" width="9.88671875" customWidth="1"/>
    <col min="3" max="3" width="3.33203125" customWidth="1"/>
    <col min="4" max="4" width="3.44140625" customWidth="1"/>
    <col min="5" max="5" width="4.44140625" customWidth="1"/>
    <col min="6" max="6" width="3.33203125" customWidth="1"/>
    <col min="7" max="7" width="7.33203125" customWidth="1"/>
    <col min="8" max="8" width="6.109375" customWidth="1"/>
    <col min="9" max="9" width="7.6640625" customWidth="1"/>
    <col min="10" max="10" width="16.6640625" customWidth="1"/>
    <col min="11" max="11" width="4.44140625" customWidth="1"/>
    <col min="12" max="12" width="4.109375" customWidth="1"/>
    <col min="13" max="13" width="4.44140625" customWidth="1"/>
    <col min="14" max="14" width="4" customWidth="1"/>
    <col min="15" max="15" width="3.33203125" customWidth="1"/>
    <col min="16" max="16" width="4.44140625" customWidth="1"/>
    <col min="17" max="17" width="6" customWidth="1"/>
    <col min="18" max="18" width="4" customWidth="1"/>
    <col min="19" max="19" width="16.5546875" customWidth="1"/>
    <col min="20" max="20" width="6.33203125" customWidth="1"/>
    <col min="21" max="21" width="6.6640625" customWidth="1"/>
  </cols>
  <sheetData>
    <row r="1" spans="1:20" ht="13.8" thickBot="1" x14ac:dyDescent="0.3">
      <c r="A1" s="158"/>
      <c r="B1" s="158"/>
      <c r="C1" s="158"/>
      <c r="D1" s="158"/>
      <c r="E1" s="158"/>
      <c r="F1" s="158"/>
      <c r="G1" s="158"/>
      <c r="H1" s="158"/>
      <c r="I1" s="158"/>
      <c r="J1" s="158"/>
      <c r="K1" s="158"/>
      <c r="L1" s="158"/>
      <c r="M1" s="158"/>
      <c r="N1" s="158"/>
      <c r="O1" s="158"/>
      <c r="P1" s="158"/>
      <c r="Q1" s="158"/>
      <c r="R1" s="158"/>
      <c r="S1" s="158"/>
      <c r="T1" s="158"/>
    </row>
    <row r="2" spans="1:20" ht="18" customHeight="1" x14ac:dyDescent="0.3">
      <c r="A2" s="272" t="s">
        <v>494</v>
      </c>
      <c r="B2" s="275" t="s">
        <v>33</v>
      </c>
      <c r="C2" s="278"/>
      <c r="D2" s="278"/>
      <c r="E2" s="278"/>
      <c r="F2" s="278"/>
      <c r="G2" s="278"/>
      <c r="H2" s="278"/>
      <c r="I2" s="278"/>
      <c r="J2" s="278"/>
      <c r="K2" s="278"/>
      <c r="L2" s="278"/>
      <c r="M2" s="278"/>
      <c r="N2" s="278"/>
      <c r="O2" s="278"/>
      <c r="P2" s="278"/>
      <c r="Q2" s="278"/>
      <c r="R2" s="278"/>
      <c r="S2" s="267" t="s">
        <v>34</v>
      </c>
      <c r="T2" s="265" t="s">
        <v>35</v>
      </c>
    </row>
    <row r="3" spans="1:20" ht="18" customHeight="1" x14ac:dyDescent="0.25">
      <c r="A3" s="273"/>
      <c r="B3" s="276"/>
      <c r="C3" s="266" t="s">
        <v>60</v>
      </c>
      <c r="D3" s="266"/>
      <c r="E3" s="266"/>
      <c r="F3" s="266"/>
      <c r="G3" s="266"/>
      <c r="H3" s="266"/>
      <c r="I3" s="266"/>
      <c r="J3" s="266"/>
      <c r="K3" s="266"/>
      <c r="L3" s="266"/>
      <c r="M3" s="266"/>
      <c r="N3" s="266"/>
      <c r="O3" s="266"/>
      <c r="P3" s="266"/>
      <c r="Q3" s="266"/>
      <c r="R3" s="266"/>
      <c r="S3" s="268"/>
      <c r="T3" s="260"/>
    </row>
    <row r="4" spans="1:20" ht="18" customHeight="1" x14ac:dyDescent="0.3">
      <c r="A4" s="273"/>
      <c r="B4" s="276"/>
      <c r="C4" s="264" t="s">
        <v>36</v>
      </c>
      <c r="D4" s="264"/>
      <c r="E4" s="264"/>
      <c r="F4" s="264"/>
      <c r="G4" s="264"/>
      <c r="H4" s="264"/>
      <c r="I4" s="264"/>
      <c r="J4" s="264"/>
      <c r="K4" s="264"/>
      <c r="L4" s="264"/>
      <c r="M4" s="264"/>
      <c r="N4" s="264"/>
      <c r="O4" s="264"/>
      <c r="P4" s="264"/>
      <c r="Q4" s="264"/>
      <c r="R4" s="264"/>
      <c r="S4" s="21"/>
      <c r="T4" s="77">
        <v>37</v>
      </c>
    </row>
    <row r="5" spans="1:20" ht="18" customHeight="1" x14ac:dyDescent="0.3">
      <c r="A5" s="273"/>
      <c r="B5" s="276"/>
      <c r="C5" s="264" t="s">
        <v>76</v>
      </c>
      <c r="D5" s="264"/>
      <c r="E5" s="264"/>
      <c r="F5" s="264"/>
      <c r="G5" s="264"/>
      <c r="H5" s="264"/>
      <c r="I5" s="264"/>
      <c r="J5" s="264"/>
      <c r="K5" s="264"/>
      <c r="L5" s="264"/>
      <c r="M5" s="264"/>
      <c r="N5" s="264"/>
      <c r="O5" s="264"/>
      <c r="P5" s="264"/>
      <c r="Q5" s="264"/>
      <c r="R5" s="264"/>
      <c r="S5" s="21"/>
      <c r="T5" s="77">
        <v>38</v>
      </c>
    </row>
    <row r="6" spans="1:20" ht="18" customHeight="1" x14ac:dyDescent="0.3">
      <c r="A6" s="273"/>
      <c r="B6" s="276"/>
      <c r="C6" s="264" t="s">
        <v>37</v>
      </c>
      <c r="D6" s="264"/>
      <c r="E6" s="264"/>
      <c r="F6" s="264"/>
      <c r="G6" s="264"/>
      <c r="H6" s="264"/>
      <c r="I6" s="264"/>
      <c r="J6" s="264"/>
      <c r="K6" s="264"/>
      <c r="L6" s="264"/>
      <c r="M6" s="264"/>
      <c r="N6" s="264"/>
      <c r="O6" s="264"/>
      <c r="P6" s="264"/>
      <c r="Q6" s="264"/>
      <c r="R6" s="264"/>
      <c r="S6" s="21"/>
      <c r="T6" s="77">
        <v>39</v>
      </c>
    </row>
    <row r="7" spans="1:20" ht="18" customHeight="1" x14ac:dyDescent="0.3">
      <c r="A7" s="273"/>
      <c r="B7" s="276"/>
      <c r="C7" s="264" t="s">
        <v>38</v>
      </c>
      <c r="D7" s="264"/>
      <c r="E7" s="264"/>
      <c r="F7" s="264"/>
      <c r="G7" s="264"/>
      <c r="H7" s="264"/>
      <c r="I7" s="264"/>
      <c r="J7" s="264"/>
      <c r="K7" s="264"/>
      <c r="L7" s="264"/>
      <c r="M7" s="264"/>
      <c r="N7" s="264"/>
      <c r="O7" s="264"/>
      <c r="P7" s="264"/>
      <c r="Q7" s="264"/>
      <c r="R7" s="264"/>
      <c r="S7" s="21"/>
      <c r="T7" s="77">
        <v>40</v>
      </c>
    </row>
    <row r="8" spans="1:20" ht="18" customHeight="1" x14ac:dyDescent="0.3">
      <c r="A8" s="273"/>
      <c r="B8" s="276"/>
      <c r="C8" s="264" t="s">
        <v>39</v>
      </c>
      <c r="D8" s="264"/>
      <c r="E8" s="264"/>
      <c r="F8" s="264"/>
      <c r="G8" s="264"/>
      <c r="H8" s="264"/>
      <c r="I8" s="264"/>
      <c r="J8" s="264"/>
      <c r="K8" s="264"/>
      <c r="L8" s="264"/>
      <c r="M8" s="264"/>
      <c r="N8" s="264"/>
      <c r="O8" s="264"/>
      <c r="P8" s="264"/>
      <c r="Q8" s="264"/>
      <c r="R8" s="264"/>
      <c r="S8" s="21"/>
      <c r="T8" s="77">
        <v>41</v>
      </c>
    </row>
    <row r="9" spans="1:20" ht="18" customHeight="1" x14ac:dyDescent="0.3">
      <c r="A9" s="273"/>
      <c r="B9" s="276"/>
      <c r="C9" s="264" t="s">
        <v>40</v>
      </c>
      <c r="D9" s="264"/>
      <c r="E9" s="264"/>
      <c r="F9" s="264"/>
      <c r="G9" s="264"/>
      <c r="H9" s="264"/>
      <c r="I9" s="264"/>
      <c r="J9" s="264"/>
      <c r="K9" s="264"/>
      <c r="L9" s="264"/>
      <c r="M9" s="264"/>
      <c r="N9" s="264"/>
      <c r="O9" s="264"/>
      <c r="P9" s="264"/>
      <c r="Q9" s="264"/>
      <c r="R9" s="264"/>
      <c r="S9" s="21"/>
      <c r="T9" s="77">
        <v>42</v>
      </c>
    </row>
    <row r="10" spans="1:20" ht="18" customHeight="1" x14ac:dyDescent="0.3">
      <c r="A10" s="273"/>
      <c r="B10" s="276"/>
      <c r="C10" s="264" t="s">
        <v>41</v>
      </c>
      <c r="D10" s="264"/>
      <c r="E10" s="264"/>
      <c r="F10" s="264"/>
      <c r="G10" s="264"/>
      <c r="H10" s="264"/>
      <c r="I10" s="264"/>
      <c r="J10" s="264"/>
      <c r="K10" s="264"/>
      <c r="L10" s="264"/>
      <c r="M10" s="264"/>
      <c r="N10" s="264"/>
      <c r="O10" s="264"/>
      <c r="P10" s="264"/>
      <c r="Q10" s="264"/>
      <c r="R10" s="264"/>
      <c r="S10" s="21"/>
      <c r="T10" s="77">
        <v>43</v>
      </c>
    </row>
    <row r="11" spans="1:20" ht="18" customHeight="1" thickBot="1" x14ac:dyDescent="0.35">
      <c r="A11" s="274"/>
      <c r="B11" s="277"/>
      <c r="C11" s="269" t="s">
        <v>42</v>
      </c>
      <c r="D11" s="269"/>
      <c r="E11" s="269"/>
      <c r="F11" s="269"/>
      <c r="G11" s="269"/>
      <c r="H11" s="269"/>
      <c r="I11" s="269"/>
      <c r="J11" s="269"/>
      <c r="K11" s="269"/>
      <c r="L11" s="269"/>
      <c r="M11" s="269"/>
      <c r="N11" s="269"/>
      <c r="O11" s="269"/>
      <c r="P11" s="269"/>
      <c r="Q11" s="269"/>
      <c r="R11" s="269"/>
      <c r="S11" s="14">
        <f>SUM(S4:S10)</f>
        <v>0</v>
      </c>
      <c r="T11" s="9">
        <v>44</v>
      </c>
    </row>
    <row r="12" spans="1:20" ht="18" customHeight="1" thickBot="1" x14ac:dyDescent="0.35">
      <c r="A12" s="259"/>
      <c r="B12" s="259"/>
      <c r="C12" s="259"/>
      <c r="D12" s="259"/>
      <c r="E12" s="259"/>
      <c r="F12" s="259"/>
      <c r="G12" s="259"/>
      <c r="H12" s="259"/>
      <c r="I12" s="259"/>
      <c r="J12" s="259"/>
      <c r="K12" s="259"/>
      <c r="L12" s="259"/>
      <c r="M12" s="259"/>
      <c r="N12" s="259"/>
      <c r="O12" s="259"/>
      <c r="P12" s="259"/>
      <c r="Q12" s="259"/>
      <c r="R12" s="259"/>
      <c r="S12" s="259"/>
      <c r="T12" s="259"/>
    </row>
    <row r="13" spans="1:20" ht="18" customHeight="1" x14ac:dyDescent="0.25">
      <c r="A13" s="272" t="s">
        <v>43</v>
      </c>
      <c r="B13" s="275" t="s">
        <v>61</v>
      </c>
      <c r="C13" s="270" t="s">
        <v>44</v>
      </c>
      <c r="D13" s="270"/>
      <c r="E13" s="270"/>
      <c r="F13" s="270"/>
      <c r="G13" s="270"/>
      <c r="H13" s="270"/>
      <c r="I13" s="270"/>
      <c r="J13" s="270"/>
      <c r="K13" s="270"/>
      <c r="L13" s="270"/>
      <c r="M13" s="270"/>
      <c r="N13" s="270"/>
      <c r="O13" s="270"/>
      <c r="P13" s="270"/>
      <c r="Q13" s="270"/>
      <c r="R13" s="270"/>
      <c r="S13" s="270"/>
      <c r="T13" s="271"/>
    </row>
    <row r="14" spans="1:20" ht="18" customHeight="1" x14ac:dyDescent="0.3">
      <c r="A14" s="273"/>
      <c r="B14" s="276"/>
      <c r="C14" s="289" t="s">
        <v>495</v>
      </c>
      <c r="D14" s="289"/>
      <c r="E14" s="289"/>
      <c r="F14" s="289"/>
      <c r="G14" s="289"/>
      <c r="H14" s="262" t="s">
        <v>45</v>
      </c>
      <c r="I14" s="262"/>
      <c r="J14" s="262"/>
      <c r="K14" s="262"/>
      <c r="L14" s="262"/>
      <c r="M14" s="262"/>
      <c r="N14" s="262"/>
      <c r="O14" s="262"/>
      <c r="P14" s="268" t="s">
        <v>67</v>
      </c>
      <c r="Q14" s="268"/>
      <c r="R14" s="268"/>
      <c r="S14" s="289" t="s">
        <v>22</v>
      </c>
      <c r="T14" s="260" t="s">
        <v>35</v>
      </c>
    </row>
    <row r="15" spans="1:20" ht="26.25" customHeight="1" x14ac:dyDescent="0.25">
      <c r="A15" s="273"/>
      <c r="B15" s="276"/>
      <c r="C15" s="262" t="s">
        <v>490</v>
      </c>
      <c r="D15" s="262"/>
      <c r="E15" s="262"/>
      <c r="F15" s="262" t="s">
        <v>46</v>
      </c>
      <c r="G15" s="262"/>
      <c r="H15" s="262"/>
      <c r="I15" s="262"/>
      <c r="J15" s="262"/>
      <c r="K15" s="262"/>
      <c r="L15" s="262"/>
      <c r="M15" s="262"/>
      <c r="N15" s="262"/>
      <c r="O15" s="262"/>
      <c r="P15" s="268"/>
      <c r="Q15" s="268"/>
      <c r="R15" s="268"/>
      <c r="S15" s="289"/>
      <c r="T15" s="260"/>
    </row>
    <row r="16" spans="1:20" ht="18" customHeight="1" x14ac:dyDescent="0.3">
      <c r="A16" s="273"/>
      <c r="B16" s="276"/>
      <c r="C16" s="261">
        <v>0</v>
      </c>
      <c r="D16" s="261"/>
      <c r="E16" s="261"/>
      <c r="F16" s="261">
        <v>10000</v>
      </c>
      <c r="G16" s="261"/>
      <c r="H16" s="261">
        <f>IF(Hoja2!S28&gt;F16,F16,Hoja2!S28)</f>
        <v>0</v>
      </c>
      <c r="I16" s="261"/>
      <c r="J16" s="261"/>
      <c r="K16" s="261"/>
      <c r="L16" s="261"/>
      <c r="M16" s="261"/>
      <c r="N16" s="261"/>
      <c r="O16" s="261"/>
      <c r="P16" s="262">
        <v>15</v>
      </c>
      <c r="Q16" s="262"/>
      <c r="R16" s="262"/>
      <c r="S16" s="75">
        <f>H16*P16/100</f>
        <v>0</v>
      </c>
      <c r="T16" s="6">
        <v>45</v>
      </c>
    </row>
    <row r="17" spans="1:20" ht="18" customHeight="1" x14ac:dyDescent="0.3">
      <c r="A17" s="273"/>
      <c r="B17" s="276"/>
      <c r="C17" s="261">
        <v>10000</v>
      </c>
      <c r="D17" s="261"/>
      <c r="E17" s="261"/>
      <c r="F17" s="261">
        <v>20000</v>
      </c>
      <c r="G17" s="261"/>
      <c r="H17" s="261">
        <f>IF((Hoja2!S28)&gt;(F17),(F17-C17),(Hoja2!S28-H16))</f>
        <v>0</v>
      </c>
      <c r="I17" s="261"/>
      <c r="J17" s="261"/>
      <c r="K17" s="261"/>
      <c r="L17" s="261"/>
      <c r="M17" s="261"/>
      <c r="N17" s="261"/>
      <c r="O17" s="261"/>
      <c r="P17" s="289">
        <v>20</v>
      </c>
      <c r="Q17" s="289"/>
      <c r="R17" s="289"/>
      <c r="S17" s="75">
        <f>H17*P17/100</f>
        <v>0</v>
      </c>
      <c r="T17" s="6">
        <v>46</v>
      </c>
    </row>
    <row r="18" spans="1:20" ht="18" customHeight="1" x14ac:dyDescent="0.3">
      <c r="A18" s="273"/>
      <c r="B18" s="276"/>
      <c r="C18" s="261">
        <v>20000</v>
      </c>
      <c r="D18" s="261"/>
      <c r="E18" s="261"/>
      <c r="F18" s="261">
        <v>30000</v>
      </c>
      <c r="G18" s="261"/>
      <c r="H18" s="261">
        <f>IF((Hoja2!S28)&gt;(F18),(F18-C18),(Hoja2!S28-(H16+H17)))</f>
        <v>0</v>
      </c>
      <c r="I18" s="261"/>
      <c r="J18" s="261"/>
      <c r="K18" s="261"/>
      <c r="L18" s="261"/>
      <c r="M18" s="261"/>
      <c r="N18" s="261"/>
      <c r="O18" s="261"/>
      <c r="P18" s="289">
        <v>30</v>
      </c>
      <c r="Q18" s="289"/>
      <c r="R18" s="289"/>
      <c r="S18" s="75">
        <f>H18*P18/100</f>
        <v>0</v>
      </c>
      <c r="T18" s="6">
        <v>47</v>
      </c>
    </row>
    <row r="19" spans="1:20" ht="18" customHeight="1" x14ac:dyDescent="0.3">
      <c r="A19" s="273"/>
      <c r="B19" s="276"/>
      <c r="C19" s="261">
        <v>30000</v>
      </c>
      <c r="D19" s="261"/>
      <c r="E19" s="261"/>
      <c r="F19" s="261">
        <v>50000</v>
      </c>
      <c r="G19" s="261"/>
      <c r="H19" s="261">
        <f>IF((Hoja2!S28)&gt;(F19),(F19-C19),(Hoja2!S28-(H16+H17+H18)))</f>
        <v>0</v>
      </c>
      <c r="I19" s="261"/>
      <c r="J19" s="261"/>
      <c r="K19" s="261"/>
      <c r="L19" s="261"/>
      <c r="M19" s="261"/>
      <c r="N19" s="261"/>
      <c r="O19" s="261"/>
      <c r="P19" s="289">
        <v>40</v>
      </c>
      <c r="Q19" s="289"/>
      <c r="R19" s="289"/>
      <c r="S19" s="75">
        <f>H19*P19/100</f>
        <v>0</v>
      </c>
      <c r="T19" s="6">
        <v>48</v>
      </c>
    </row>
    <row r="20" spans="1:20" ht="18" customHeight="1" x14ac:dyDescent="0.3">
      <c r="A20" s="273"/>
      <c r="B20" s="276"/>
      <c r="C20" s="261">
        <v>50000</v>
      </c>
      <c r="D20" s="261"/>
      <c r="E20" s="261"/>
      <c r="F20" s="261"/>
      <c r="G20" s="261"/>
      <c r="H20" s="261">
        <f>IF((Hoja2!S28)&gt;(C20),(Hoja2!S28-H16-H17-H18-H19),0)</f>
        <v>0</v>
      </c>
      <c r="I20" s="261"/>
      <c r="J20" s="261"/>
      <c r="K20" s="261"/>
      <c r="L20" s="261"/>
      <c r="M20" s="261"/>
      <c r="N20" s="261"/>
      <c r="O20" s="261"/>
      <c r="P20" s="289">
        <v>50</v>
      </c>
      <c r="Q20" s="289"/>
      <c r="R20" s="289"/>
      <c r="S20" s="75">
        <f>H20*P20/100</f>
        <v>0</v>
      </c>
      <c r="T20" s="6">
        <v>49</v>
      </c>
    </row>
    <row r="21" spans="1:20" ht="18" customHeight="1" thickBot="1" x14ac:dyDescent="0.35">
      <c r="A21" s="274"/>
      <c r="B21" s="277"/>
      <c r="C21" s="282" t="s">
        <v>23</v>
      </c>
      <c r="D21" s="282"/>
      <c r="E21" s="282"/>
      <c r="F21" s="282"/>
      <c r="G21" s="282"/>
      <c r="H21" s="283">
        <f>SUM(H16:O20)</f>
        <v>0</v>
      </c>
      <c r="I21" s="283"/>
      <c r="J21" s="283"/>
      <c r="K21" s="283"/>
      <c r="L21" s="283"/>
      <c r="M21" s="283"/>
      <c r="N21" s="283"/>
      <c r="O21" s="283"/>
      <c r="P21" s="263"/>
      <c r="Q21" s="263"/>
      <c r="R21" s="263"/>
      <c r="S21" s="7">
        <f>SUM(S16:S20)</f>
        <v>0</v>
      </c>
      <c r="T21" s="8">
        <v>50</v>
      </c>
    </row>
    <row r="22" spans="1:20" ht="18" customHeight="1" thickBot="1" x14ac:dyDescent="0.35">
      <c r="A22" s="259"/>
      <c r="B22" s="259"/>
      <c r="C22" s="259"/>
      <c r="D22" s="259"/>
      <c r="E22" s="259"/>
      <c r="F22" s="259"/>
      <c r="G22" s="259"/>
      <c r="H22" s="259"/>
      <c r="I22" s="259"/>
      <c r="J22" s="259"/>
      <c r="K22" s="259"/>
      <c r="L22" s="259"/>
      <c r="M22" s="259"/>
      <c r="N22" s="259"/>
      <c r="O22" s="259"/>
      <c r="P22" s="259"/>
      <c r="Q22" s="259"/>
      <c r="R22" s="259"/>
      <c r="S22" s="259"/>
      <c r="T22" s="259"/>
    </row>
    <row r="23" spans="1:20" ht="18" customHeight="1" x14ac:dyDescent="0.3">
      <c r="A23" s="279" t="s">
        <v>491</v>
      </c>
      <c r="B23" s="256" t="s">
        <v>88</v>
      </c>
      <c r="C23" s="284" t="s">
        <v>73</v>
      </c>
      <c r="D23" s="284"/>
      <c r="E23" s="284"/>
      <c r="F23" s="284"/>
      <c r="G23" s="284"/>
      <c r="H23" s="284"/>
      <c r="I23" s="284"/>
      <c r="J23" s="286" t="s">
        <v>492</v>
      </c>
      <c r="K23" s="286"/>
      <c r="L23" s="286"/>
      <c r="M23" s="286"/>
      <c r="N23" s="288" t="s">
        <v>493</v>
      </c>
      <c r="O23" s="288"/>
      <c r="P23" s="288"/>
      <c r="Q23" s="288"/>
      <c r="R23" s="288"/>
      <c r="S23" s="288"/>
      <c r="T23" s="84" t="s">
        <v>18</v>
      </c>
    </row>
    <row r="24" spans="1:20" ht="24" customHeight="1" x14ac:dyDescent="0.3">
      <c r="A24" s="280"/>
      <c r="B24" s="257"/>
      <c r="C24" s="285"/>
      <c r="D24" s="285"/>
      <c r="E24" s="285"/>
      <c r="F24" s="285"/>
      <c r="G24" s="285"/>
      <c r="H24" s="285"/>
      <c r="I24" s="285"/>
      <c r="J24" s="287"/>
      <c r="K24" s="287"/>
      <c r="L24" s="287"/>
      <c r="M24" s="287"/>
      <c r="N24" s="244" t="s">
        <v>89</v>
      </c>
      <c r="O24" s="244"/>
      <c r="P24" s="244"/>
      <c r="Q24" s="244"/>
      <c r="R24" s="244" t="s">
        <v>22</v>
      </c>
      <c r="S24" s="244"/>
      <c r="T24" s="85">
        <v>51</v>
      </c>
    </row>
    <row r="25" spans="1:20" ht="18" customHeight="1" x14ac:dyDescent="0.3">
      <c r="A25" s="280"/>
      <c r="B25" s="257"/>
      <c r="C25" s="250"/>
      <c r="D25" s="250"/>
      <c r="E25" s="250"/>
      <c r="F25" s="250"/>
      <c r="G25" s="250"/>
      <c r="H25" s="250"/>
      <c r="I25" s="250"/>
      <c r="J25" s="254"/>
      <c r="K25" s="254"/>
      <c r="L25" s="254"/>
      <c r="M25" s="254"/>
      <c r="N25" s="254"/>
      <c r="O25" s="254"/>
      <c r="P25" s="254"/>
      <c r="Q25" s="254"/>
      <c r="R25" s="258" t="str">
        <f>IF(J25&gt;0,J25*N25/100," ")</f>
        <v xml:space="preserve"> </v>
      </c>
      <c r="S25" s="258"/>
      <c r="T25" s="85">
        <v>52</v>
      </c>
    </row>
    <row r="26" spans="1:20" ht="18" customHeight="1" x14ac:dyDescent="0.3">
      <c r="A26" s="280"/>
      <c r="B26" s="257"/>
      <c r="C26" s="250"/>
      <c r="D26" s="250"/>
      <c r="E26" s="250"/>
      <c r="F26" s="250"/>
      <c r="G26" s="250"/>
      <c r="H26" s="250"/>
      <c r="I26" s="250"/>
      <c r="J26" s="254"/>
      <c r="K26" s="254"/>
      <c r="L26" s="254"/>
      <c r="M26" s="254"/>
      <c r="N26" s="254"/>
      <c r="O26" s="254"/>
      <c r="P26" s="254"/>
      <c r="Q26" s="254"/>
      <c r="R26" s="254" t="str">
        <f>IF(J26&gt;0,J26*N26/100," ")</f>
        <v xml:space="preserve"> </v>
      </c>
      <c r="S26" s="254"/>
      <c r="T26" s="85">
        <v>53</v>
      </c>
    </row>
    <row r="27" spans="1:20" ht="18" customHeight="1" x14ac:dyDescent="0.3">
      <c r="A27" s="280"/>
      <c r="B27" s="257"/>
      <c r="C27" s="250"/>
      <c r="D27" s="250"/>
      <c r="E27" s="250"/>
      <c r="F27" s="250"/>
      <c r="G27" s="250"/>
      <c r="H27" s="250"/>
      <c r="I27" s="250"/>
      <c r="J27" s="254"/>
      <c r="K27" s="254"/>
      <c r="L27" s="254"/>
      <c r="M27" s="254"/>
      <c r="N27" s="254"/>
      <c r="O27" s="254"/>
      <c r="P27" s="254"/>
      <c r="Q27" s="254"/>
      <c r="R27" s="254" t="str">
        <f t="shared" ref="R27:R34" si="0">IF(J27&gt;0,J27*N27/100," ")</f>
        <v xml:space="preserve"> </v>
      </c>
      <c r="S27" s="254"/>
      <c r="T27" s="85">
        <v>54</v>
      </c>
    </row>
    <row r="28" spans="1:20" ht="18" customHeight="1" x14ac:dyDescent="0.3">
      <c r="A28" s="280"/>
      <c r="B28" s="257"/>
      <c r="C28" s="250"/>
      <c r="D28" s="250"/>
      <c r="E28" s="250"/>
      <c r="F28" s="250"/>
      <c r="G28" s="250"/>
      <c r="H28" s="250"/>
      <c r="I28" s="250"/>
      <c r="J28" s="254"/>
      <c r="K28" s="254"/>
      <c r="L28" s="254"/>
      <c r="M28" s="254"/>
      <c r="N28" s="254"/>
      <c r="O28" s="254"/>
      <c r="P28" s="254"/>
      <c r="Q28" s="254"/>
      <c r="R28" s="254" t="str">
        <f t="shared" si="0"/>
        <v xml:space="preserve"> </v>
      </c>
      <c r="S28" s="254"/>
      <c r="T28" s="85">
        <v>55</v>
      </c>
    </row>
    <row r="29" spans="1:20" ht="18" customHeight="1" x14ac:dyDescent="0.3">
      <c r="A29" s="280"/>
      <c r="B29" s="257"/>
      <c r="C29" s="250"/>
      <c r="D29" s="250"/>
      <c r="E29" s="250"/>
      <c r="F29" s="250"/>
      <c r="G29" s="250"/>
      <c r="H29" s="250"/>
      <c r="I29" s="250"/>
      <c r="J29" s="254"/>
      <c r="K29" s="254"/>
      <c r="L29" s="254"/>
      <c r="M29" s="254"/>
      <c r="N29" s="254"/>
      <c r="O29" s="254"/>
      <c r="P29" s="254"/>
      <c r="Q29" s="254"/>
      <c r="R29" s="254" t="str">
        <f t="shared" si="0"/>
        <v xml:space="preserve"> </v>
      </c>
      <c r="S29" s="254"/>
      <c r="T29" s="85">
        <v>56</v>
      </c>
    </row>
    <row r="30" spans="1:20" ht="18" customHeight="1" x14ac:dyDescent="0.3">
      <c r="A30" s="280"/>
      <c r="B30" s="257"/>
      <c r="C30" s="250"/>
      <c r="D30" s="250"/>
      <c r="E30" s="250"/>
      <c r="F30" s="250"/>
      <c r="G30" s="250"/>
      <c r="H30" s="250"/>
      <c r="I30" s="250"/>
      <c r="J30" s="254"/>
      <c r="K30" s="254"/>
      <c r="L30" s="254"/>
      <c r="M30" s="254"/>
      <c r="N30" s="254"/>
      <c r="O30" s="254"/>
      <c r="P30" s="254"/>
      <c r="Q30" s="254"/>
      <c r="R30" s="254" t="str">
        <f t="shared" si="0"/>
        <v xml:space="preserve"> </v>
      </c>
      <c r="S30" s="254"/>
      <c r="T30" s="85">
        <v>57</v>
      </c>
    </row>
    <row r="31" spans="1:20" ht="18" customHeight="1" x14ac:dyDescent="0.3">
      <c r="A31" s="280"/>
      <c r="B31" s="257"/>
      <c r="C31" s="250"/>
      <c r="D31" s="250"/>
      <c r="E31" s="250"/>
      <c r="F31" s="250"/>
      <c r="G31" s="250"/>
      <c r="H31" s="250"/>
      <c r="I31" s="250"/>
      <c r="J31" s="254"/>
      <c r="K31" s="254"/>
      <c r="L31" s="254"/>
      <c r="M31" s="254"/>
      <c r="N31" s="254"/>
      <c r="O31" s="254"/>
      <c r="P31" s="254"/>
      <c r="Q31" s="254"/>
      <c r="R31" s="254" t="str">
        <f t="shared" si="0"/>
        <v xml:space="preserve"> </v>
      </c>
      <c r="S31" s="254"/>
      <c r="T31" s="85">
        <v>58</v>
      </c>
    </row>
    <row r="32" spans="1:20" ht="18" customHeight="1" x14ac:dyDescent="0.3">
      <c r="A32" s="280"/>
      <c r="B32" s="257"/>
      <c r="C32" s="250"/>
      <c r="D32" s="250"/>
      <c r="E32" s="250"/>
      <c r="F32" s="250"/>
      <c r="G32" s="250"/>
      <c r="H32" s="250"/>
      <c r="I32" s="250"/>
      <c r="J32" s="254"/>
      <c r="K32" s="254"/>
      <c r="L32" s="254"/>
      <c r="M32" s="254"/>
      <c r="N32" s="254"/>
      <c r="O32" s="254"/>
      <c r="P32" s="254"/>
      <c r="Q32" s="254"/>
      <c r="R32" s="254" t="str">
        <f t="shared" si="0"/>
        <v xml:space="preserve"> </v>
      </c>
      <c r="S32" s="254"/>
      <c r="T32" s="85">
        <v>59</v>
      </c>
    </row>
    <row r="33" spans="1:20" ht="18" customHeight="1" x14ac:dyDescent="0.3">
      <c r="A33" s="280"/>
      <c r="B33" s="257"/>
      <c r="C33" s="250"/>
      <c r="D33" s="250"/>
      <c r="E33" s="250"/>
      <c r="F33" s="250"/>
      <c r="G33" s="250"/>
      <c r="H33" s="250"/>
      <c r="I33" s="250"/>
      <c r="J33" s="254"/>
      <c r="K33" s="254"/>
      <c r="L33" s="254"/>
      <c r="M33" s="254"/>
      <c r="N33" s="254"/>
      <c r="O33" s="254"/>
      <c r="P33" s="254"/>
      <c r="Q33" s="254"/>
      <c r="R33" s="254" t="str">
        <f t="shared" si="0"/>
        <v xml:space="preserve"> </v>
      </c>
      <c r="S33" s="254"/>
      <c r="T33" s="85">
        <v>60</v>
      </c>
    </row>
    <row r="34" spans="1:20" ht="18" customHeight="1" x14ac:dyDescent="0.3">
      <c r="A34" s="280"/>
      <c r="B34" s="257"/>
      <c r="C34" s="250"/>
      <c r="D34" s="250"/>
      <c r="E34" s="250"/>
      <c r="F34" s="250"/>
      <c r="G34" s="250"/>
      <c r="H34" s="250"/>
      <c r="I34" s="250"/>
      <c r="J34" s="254"/>
      <c r="K34" s="254"/>
      <c r="L34" s="254"/>
      <c r="M34" s="254"/>
      <c r="N34" s="254"/>
      <c r="O34" s="254"/>
      <c r="P34" s="254"/>
      <c r="Q34" s="254"/>
      <c r="R34" s="254" t="str">
        <f t="shared" si="0"/>
        <v xml:space="preserve"> </v>
      </c>
      <c r="S34" s="254"/>
      <c r="T34" s="85">
        <v>61</v>
      </c>
    </row>
    <row r="35" spans="1:20" ht="18" customHeight="1" x14ac:dyDescent="0.3">
      <c r="A35" s="280"/>
      <c r="B35" s="257"/>
      <c r="C35" s="251" t="s">
        <v>23</v>
      </c>
      <c r="D35" s="252"/>
      <c r="E35" s="252"/>
      <c r="F35" s="252"/>
      <c r="G35" s="252"/>
      <c r="H35" s="252"/>
      <c r="I35" s="253"/>
      <c r="J35" s="254">
        <f>SUM(J25:M34)</f>
        <v>0</v>
      </c>
      <c r="K35" s="254"/>
      <c r="L35" s="254"/>
      <c r="M35" s="254"/>
      <c r="N35" s="255"/>
      <c r="O35" s="255"/>
      <c r="P35" s="255"/>
      <c r="Q35" s="255"/>
      <c r="R35" s="254">
        <f>SUM(R25:S34)</f>
        <v>0</v>
      </c>
      <c r="S35" s="254"/>
      <c r="T35" s="85">
        <v>62</v>
      </c>
    </row>
    <row r="36" spans="1:20" ht="18" customHeight="1" x14ac:dyDescent="0.3">
      <c r="A36" s="280"/>
      <c r="B36" s="242" t="s">
        <v>655</v>
      </c>
      <c r="C36" s="242"/>
      <c r="D36" s="242"/>
      <c r="E36" s="242"/>
      <c r="F36" s="242"/>
      <c r="G36" s="242"/>
      <c r="H36" s="242"/>
      <c r="I36" s="242"/>
      <c r="J36" s="242"/>
      <c r="K36" s="242"/>
      <c r="L36" s="242"/>
      <c r="M36" s="242"/>
      <c r="N36" s="242"/>
      <c r="O36" s="242"/>
      <c r="P36" s="242"/>
      <c r="Q36" s="242"/>
      <c r="R36" s="242"/>
      <c r="S36" s="242"/>
      <c r="T36" s="243"/>
    </row>
    <row r="37" spans="1:20" ht="18" customHeight="1" x14ac:dyDescent="0.3">
      <c r="A37" s="280"/>
      <c r="B37" s="246" t="s">
        <v>74</v>
      </c>
      <c r="C37" s="246"/>
      <c r="D37" s="246"/>
      <c r="E37" s="246"/>
      <c r="F37" s="246"/>
      <c r="G37" s="246"/>
      <c r="H37" s="246"/>
      <c r="I37" s="246"/>
      <c r="J37" s="246"/>
      <c r="K37" s="246"/>
      <c r="L37" s="246"/>
      <c r="M37" s="246"/>
      <c r="N37" s="246"/>
      <c r="O37" s="246"/>
      <c r="P37" s="244" t="s">
        <v>75</v>
      </c>
      <c r="Q37" s="244"/>
      <c r="R37" s="244"/>
      <c r="S37" s="244"/>
      <c r="T37" s="85" t="s">
        <v>18</v>
      </c>
    </row>
    <row r="38" spans="1:20" ht="18" customHeight="1" thickBot="1" x14ac:dyDescent="0.35">
      <c r="A38" s="281"/>
      <c r="B38" s="247"/>
      <c r="C38" s="248"/>
      <c r="D38" s="248"/>
      <c r="E38" s="248"/>
      <c r="F38" s="248"/>
      <c r="G38" s="248"/>
      <c r="H38" s="248"/>
      <c r="I38" s="248"/>
      <c r="J38" s="248"/>
      <c r="K38" s="248"/>
      <c r="L38" s="248"/>
      <c r="M38" s="248"/>
      <c r="N38" s="248"/>
      <c r="O38" s="249"/>
      <c r="P38" s="245"/>
      <c r="Q38" s="245"/>
      <c r="R38" s="245"/>
      <c r="S38" s="245"/>
      <c r="T38" s="86">
        <v>63</v>
      </c>
    </row>
  </sheetData>
  <sheetProtection algorithmName="SHA-512" hashValue="ihx7mdvGghC6VOslR3VlHihigrpdN+UnJfvDke+i/h5YWqsakQbXbSZ4cW3sb8P3BKitkeJyrAWEzo0v7apb6g==" saltValue="WM8dEJ108DcrmMzo3gzivg==" spinCount="100000" sheet="1" objects="1" scenarios="1"/>
  <protectedRanges>
    <protectedRange sqref="C25:Q34" name="Seccion H"/>
    <protectedRange sqref="S4:S10 C25:Q34" name="Rango1"/>
    <protectedRange sqref="S10 S4:S8" name="Seccion F"/>
  </protectedRanges>
  <mergeCells count="106">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 ref="H18:O18"/>
    <mergeCell ref="P18:R18"/>
    <mergeCell ref="P20:R20"/>
    <mergeCell ref="C19:E19"/>
    <mergeCell ref="F19:G19"/>
    <mergeCell ref="H19:O19"/>
    <mergeCell ref="P19:R19"/>
    <mergeCell ref="C20:E20"/>
    <mergeCell ref="F20:G20"/>
    <mergeCell ref="H20:O20"/>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49"/>
  <sheetViews>
    <sheetView tabSelected="1" topLeftCell="A25" zoomScaleNormal="100" workbookViewId="0">
      <selection sqref="A1:AC1"/>
    </sheetView>
  </sheetViews>
  <sheetFormatPr baseColWidth="10" defaultRowHeight="13.2" x14ac:dyDescent="0.25"/>
  <cols>
    <col min="1" max="1" width="2.44140625" customWidth="1"/>
    <col min="2" max="2" width="3.33203125" customWidth="1"/>
    <col min="3" max="3" width="3.109375" customWidth="1"/>
    <col min="4" max="4" width="3.5546875" customWidth="1"/>
    <col min="5" max="5" width="3" customWidth="1"/>
    <col min="6" max="6" width="2.6640625" customWidth="1"/>
    <col min="7" max="7" width="5.5546875" customWidth="1"/>
    <col min="8" max="9" width="4.88671875" customWidth="1"/>
    <col min="10" max="10" width="4.44140625" customWidth="1"/>
    <col min="11" max="11" width="3.5546875" customWidth="1"/>
    <col min="12" max="12" width="3" bestFit="1" customWidth="1"/>
    <col min="13" max="13" width="3" customWidth="1"/>
    <col min="14" max="14" width="3.33203125" customWidth="1"/>
    <col min="15" max="15" width="10.44140625" customWidth="1"/>
    <col min="16" max="26" width="2" customWidth="1"/>
    <col min="27" max="27" width="1.88671875" customWidth="1"/>
    <col min="28" max="28" width="12.44140625" customWidth="1"/>
    <col min="29" max="29" width="4.33203125" customWidth="1"/>
  </cols>
  <sheetData>
    <row r="1" spans="1:29" ht="13.8" thickBot="1" x14ac:dyDescent="0.3">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row>
    <row r="2" spans="1:29" ht="15" customHeight="1" x14ac:dyDescent="0.25">
      <c r="A2" s="320" t="s">
        <v>652</v>
      </c>
      <c r="B2" s="305" t="s">
        <v>47</v>
      </c>
      <c r="C2" s="298" t="s">
        <v>48</v>
      </c>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9"/>
    </row>
    <row r="3" spans="1:29" ht="12.75" customHeight="1" x14ac:dyDescent="0.25">
      <c r="A3" s="321"/>
      <c r="B3" s="306"/>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1"/>
    </row>
    <row r="4" spans="1:29" ht="12.75" customHeight="1" x14ac:dyDescent="0.25">
      <c r="A4" s="321"/>
      <c r="B4" s="306"/>
      <c r="C4" s="296" t="s">
        <v>653</v>
      </c>
      <c r="D4" s="296"/>
      <c r="E4" s="296"/>
      <c r="F4" s="297" t="s">
        <v>49</v>
      </c>
      <c r="G4" s="297"/>
      <c r="H4" s="297"/>
      <c r="I4" s="297"/>
      <c r="J4" s="297"/>
      <c r="K4" s="302" t="s">
        <v>654</v>
      </c>
      <c r="L4" s="302"/>
      <c r="M4" s="302"/>
      <c r="N4" s="302"/>
      <c r="O4" s="297" t="s">
        <v>62</v>
      </c>
      <c r="P4" s="297"/>
      <c r="Q4" s="297" t="s">
        <v>56</v>
      </c>
      <c r="R4" s="297"/>
      <c r="S4" s="297"/>
      <c r="T4" s="297"/>
      <c r="U4" s="297"/>
      <c r="V4" s="297"/>
      <c r="W4" s="297"/>
      <c r="X4" s="297"/>
      <c r="Y4" s="297"/>
      <c r="Z4" s="297"/>
      <c r="AA4" s="297"/>
      <c r="AB4" s="303" t="s">
        <v>90</v>
      </c>
      <c r="AC4" s="304" t="s">
        <v>35</v>
      </c>
    </row>
    <row r="5" spans="1:29" x14ac:dyDescent="0.25">
      <c r="A5" s="321"/>
      <c r="B5" s="306"/>
      <c r="C5" s="296"/>
      <c r="D5" s="296"/>
      <c r="E5" s="296"/>
      <c r="F5" s="297"/>
      <c r="G5" s="297"/>
      <c r="H5" s="297"/>
      <c r="I5" s="297"/>
      <c r="J5" s="297"/>
      <c r="K5" s="302"/>
      <c r="L5" s="302"/>
      <c r="M5" s="302"/>
      <c r="N5" s="302"/>
      <c r="O5" s="297"/>
      <c r="P5" s="297"/>
      <c r="Q5" s="297"/>
      <c r="R5" s="297"/>
      <c r="S5" s="297"/>
      <c r="T5" s="297"/>
      <c r="U5" s="297"/>
      <c r="V5" s="297"/>
      <c r="W5" s="297"/>
      <c r="X5" s="297"/>
      <c r="Y5" s="297"/>
      <c r="Z5" s="297"/>
      <c r="AA5" s="297"/>
      <c r="AB5" s="303"/>
      <c r="AC5" s="304"/>
    </row>
    <row r="6" spans="1:29" ht="33.75" customHeight="1" x14ac:dyDescent="0.25">
      <c r="A6" s="321"/>
      <c r="B6" s="306"/>
      <c r="C6" s="296"/>
      <c r="D6" s="296"/>
      <c r="E6" s="296"/>
      <c r="F6" s="297"/>
      <c r="G6" s="297"/>
      <c r="H6" s="297"/>
      <c r="I6" s="297"/>
      <c r="J6" s="297"/>
      <c r="K6" s="296" t="s">
        <v>19</v>
      </c>
      <c r="L6" s="296"/>
      <c r="M6" s="296" t="s">
        <v>0</v>
      </c>
      <c r="N6" s="296"/>
      <c r="O6" s="297"/>
      <c r="P6" s="297"/>
      <c r="Q6" s="297"/>
      <c r="R6" s="297"/>
      <c r="S6" s="297"/>
      <c r="T6" s="297"/>
      <c r="U6" s="297"/>
      <c r="V6" s="297"/>
      <c r="W6" s="297"/>
      <c r="X6" s="297"/>
      <c r="Y6" s="297"/>
      <c r="Z6" s="297"/>
      <c r="AA6" s="297"/>
      <c r="AB6" s="303"/>
      <c r="AC6" s="304"/>
    </row>
    <row r="7" spans="1:29" ht="13.8" x14ac:dyDescent="0.3">
      <c r="A7" s="321"/>
      <c r="B7" s="306"/>
      <c r="C7" s="51"/>
      <c r="D7" s="51"/>
      <c r="E7" s="51"/>
      <c r="F7" s="292"/>
      <c r="G7" s="292"/>
      <c r="H7" s="292"/>
      <c r="I7" s="292"/>
      <c r="J7" s="292"/>
      <c r="K7" s="52"/>
      <c r="L7" s="53"/>
      <c r="M7" s="53"/>
      <c r="N7" s="53"/>
      <c r="O7" s="295"/>
      <c r="P7" s="295"/>
      <c r="Q7" s="54"/>
      <c r="R7" s="55"/>
      <c r="S7" s="55"/>
      <c r="T7" s="55"/>
      <c r="U7" s="55"/>
      <c r="V7" s="55"/>
      <c r="W7" s="55"/>
      <c r="X7" s="55"/>
      <c r="Y7" s="55"/>
      <c r="Z7" s="55"/>
      <c r="AA7" s="55"/>
      <c r="AB7" s="56"/>
      <c r="AC7" s="10">
        <v>64</v>
      </c>
    </row>
    <row r="8" spans="1:29" ht="13.8" x14ac:dyDescent="0.3">
      <c r="A8" s="321"/>
      <c r="B8" s="306"/>
      <c r="C8" s="51"/>
      <c r="D8" s="51"/>
      <c r="E8" s="51"/>
      <c r="F8" s="292"/>
      <c r="G8" s="292"/>
      <c r="H8" s="292"/>
      <c r="I8" s="292"/>
      <c r="J8" s="292"/>
      <c r="K8" s="52"/>
      <c r="L8" s="53"/>
      <c r="M8" s="53"/>
      <c r="N8" s="53"/>
      <c r="O8" s="295"/>
      <c r="P8" s="295"/>
      <c r="Q8" s="54"/>
      <c r="R8" s="55"/>
      <c r="S8" s="55"/>
      <c r="T8" s="55"/>
      <c r="U8" s="55"/>
      <c r="V8" s="55"/>
      <c r="W8" s="55"/>
      <c r="X8" s="55"/>
      <c r="Y8" s="55"/>
      <c r="Z8" s="55"/>
      <c r="AA8" s="55"/>
      <c r="AB8" s="56"/>
      <c r="AC8" s="10">
        <v>65</v>
      </c>
    </row>
    <row r="9" spans="1:29" ht="13.8" x14ac:dyDescent="0.3">
      <c r="A9" s="321"/>
      <c r="B9" s="306"/>
      <c r="C9" s="51"/>
      <c r="D9" s="51"/>
      <c r="E9" s="51"/>
      <c r="F9" s="292"/>
      <c r="G9" s="292"/>
      <c r="H9" s="292"/>
      <c r="I9" s="292"/>
      <c r="J9" s="292"/>
      <c r="K9" s="52"/>
      <c r="L9" s="53"/>
      <c r="M9" s="53"/>
      <c r="N9" s="53"/>
      <c r="O9" s="295"/>
      <c r="P9" s="295"/>
      <c r="Q9" s="54"/>
      <c r="R9" s="55"/>
      <c r="S9" s="55"/>
      <c r="T9" s="55"/>
      <c r="U9" s="55"/>
      <c r="V9" s="55"/>
      <c r="W9" s="55"/>
      <c r="X9" s="55"/>
      <c r="Y9" s="55"/>
      <c r="Z9" s="55"/>
      <c r="AA9" s="55"/>
      <c r="AB9" s="56"/>
      <c r="AC9" s="10">
        <v>66</v>
      </c>
    </row>
    <row r="10" spans="1:29" ht="13.8" x14ac:dyDescent="0.3">
      <c r="A10" s="321"/>
      <c r="B10" s="306"/>
      <c r="C10" s="51"/>
      <c r="D10" s="51"/>
      <c r="E10" s="51"/>
      <c r="F10" s="292"/>
      <c r="G10" s="292"/>
      <c r="H10" s="292"/>
      <c r="I10" s="292"/>
      <c r="J10" s="292"/>
      <c r="K10" s="52"/>
      <c r="L10" s="53"/>
      <c r="M10" s="53"/>
      <c r="N10" s="53"/>
      <c r="O10" s="295"/>
      <c r="P10" s="295"/>
      <c r="Q10" s="54"/>
      <c r="R10" s="55"/>
      <c r="S10" s="55"/>
      <c r="T10" s="55"/>
      <c r="U10" s="55"/>
      <c r="V10" s="55"/>
      <c r="W10" s="55"/>
      <c r="X10" s="55"/>
      <c r="Y10" s="55"/>
      <c r="Z10" s="55"/>
      <c r="AA10" s="55"/>
      <c r="AB10" s="56"/>
      <c r="AC10" s="10">
        <v>67</v>
      </c>
    </row>
    <row r="11" spans="1:29" ht="13.8" x14ac:dyDescent="0.3">
      <c r="A11" s="321"/>
      <c r="B11" s="306"/>
      <c r="C11" s="51"/>
      <c r="D11" s="51"/>
      <c r="E11" s="51"/>
      <c r="F11" s="292"/>
      <c r="G11" s="292"/>
      <c r="H11" s="292"/>
      <c r="I11" s="292"/>
      <c r="J11" s="292"/>
      <c r="K11" s="52"/>
      <c r="L11" s="53"/>
      <c r="M11" s="53"/>
      <c r="N11" s="53"/>
      <c r="O11" s="295"/>
      <c r="P11" s="295"/>
      <c r="Q11" s="54"/>
      <c r="R11" s="55"/>
      <c r="S11" s="55"/>
      <c r="T11" s="55"/>
      <c r="U11" s="55"/>
      <c r="V11" s="55"/>
      <c r="W11" s="55"/>
      <c r="X11" s="55"/>
      <c r="Y11" s="55"/>
      <c r="Z11" s="55"/>
      <c r="AA11" s="55"/>
      <c r="AB11" s="56"/>
      <c r="AC11" s="10">
        <v>68</v>
      </c>
    </row>
    <row r="12" spans="1:29" ht="13.8" x14ac:dyDescent="0.3">
      <c r="A12" s="321"/>
      <c r="B12" s="306"/>
      <c r="C12" s="51"/>
      <c r="D12" s="51"/>
      <c r="E12" s="51"/>
      <c r="F12" s="292"/>
      <c r="G12" s="292"/>
      <c r="H12" s="292"/>
      <c r="I12" s="292"/>
      <c r="J12" s="292"/>
      <c r="K12" s="52"/>
      <c r="L12" s="53"/>
      <c r="M12" s="53"/>
      <c r="N12" s="53"/>
      <c r="O12" s="295"/>
      <c r="P12" s="295"/>
      <c r="Q12" s="54"/>
      <c r="R12" s="55"/>
      <c r="S12" s="55"/>
      <c r="T12" s="55"/>
      <c r="U12" s="55"/>
      <c r="V12" s="55"/>
      <c r="W12" s="55"/>
      <c r="X12" s="55"/>
      <c r="Y12" s="55"/>
      <c r="Z12" s="55"/>
      <c r="AA12" s="55"/>
      <c r="AB12" s="56"/>
      <c r="AC12" s="10">
        <v>69</v>
      </c>
    </row>
    <row r="13" spans="1:29" ht="13.8" x14ac:dyDescent="0.3">
      <c r="A13" s="321"/>
      <c r="B13" s="306"/>
      <c r="C13" s="51"/>
      <c r="D13" s="51"/>
      <c r="E13" s="51"/>
      <c r="F13" s="292"/>
      <c r="G13" s="292"/>
      <c r="H13" s="292"/>
      <c r="I13" s="292"/>
      <c r="J13" s="292"/>
      <c r="K13" s="52"/>
      <c r="L13" s="53"/>
      <c r="M13" s="53"/>
      <c r="N13" s="53"/>
      <c r="O13" s="295"/>
      <c r="P13" s="295"/>
      <c r="Q13" s="54"/>
      <c r="R13" s="55"/>
      <c r="S13" s="55"/>
      <c r="T13" s="55"/>
      <c r="U13" s="55"/>
      <c r="V13" s="55"/>
      <c r="W13" s="55"/>
      <c r="X13" s="55"/>
      <c r="Y13" s="55"/>
      <c r="Z13" s="55"/>
      <c r="AA13" s="55"/>
      <c r="AB13" s="56"/>
      <c r="AC13" s="10">
        <v>70</v>
      </c>
    </row>
    <row r="14" spans="1:29" ht="13.8" x14ac:dyDescent="0.3">
      <c r="A14" s="321"/>
      <c r="B14" s="306"/>
      <c r="C14" s="51"/>
      <c r="D14" s="51"/>
      <c r="E14" s="51"/>
      <c r="F14" s="292"/>
      <c r="G14" s="292"/>
      <c r="H14" s="292"/>
      <c r="I14" s="292"/>
      <c r="J14" s="292"/>
      <c r="K14" s="52"/>
      <c r="L14" s="53"/>
      <c r="M14" s="53"/>
      <c r="N14" s="53"/>
      <c r="O14" s="295"/>
      <c r="P14" s="295"/>
      <c r="Q14" s="54"/>
      <c r="R14" s="55"/>
      <c r="S14" s="55"/>
      <c r="T14" s="55"/>
      <c r="U14" s="55"/>
      <c r="V14" s="55"/>
      <c r="W14" s="55"/>
      <c r="X14" s="55"/>
      <c r="Y14" s="55"/>
      <c r="Z14" s="55"/>
      <c r="AA14" s="55"/>
      <c r="AB14" s="56"/>
      <c r="AC14" s="10">
        <v>71</v>
      </c>
    </row>
    <row r="15" spans="1:29" ht="13.8" x14ac:dyDescent="0.3">
      <c r="A15" s="321"/>
      <c r="B15" s="306"/>
      <c r="C15" s="51"/>
      <c r="D15" s="51"/>
      <c r="E15" s="51"/>
      <c r="F15" s="292"/>
      <c r="G15" s="292"/>
      <c r="H15" s="292"/>
      <c r="I15" s="292"/>
      <c r="J15" s="292"/>
      <c r="K15" s="52"/>
      <c r="L15" s="53"/>
      <c r="M15" s="53"/>
      <c r="N15" s="53"/>
      <c r="O15" s="295"/>
      <c r="P15" s="295"/>
      <c r="Q15" s="54"/>
      <c r="R15" s="55"/>
      <c r="S15" s="55"/>
      <c r="T15" s="55"/>
      <c r="U15" s="55"/>
      <c r="V15" s="55"/>
      <c r="W15" s="55"/>
      <c r="X15" s="55"/>
      <c r="Y15" s="55"/>
      <c r="Z15" s="55"/>
      <c r="AA15" s="55"/>
      <c r="AB15" s="56"/>
      <c r="AC15" s="10">
        <v>72</v>
      </c>
    </row>
    <row r="16" spans="1:29" ht="13.8" x14ac:dyDescent="0.3">
      <c r="A16" s="321"/>
      <c r="B16" s="306"/>
      <c r="C16" s="51"/>
      <c r="D16" s="51"/>
      <c r="E16" s="51"/>
      <c r="F16" s="292"/>
      <c r="G16" s="292"/>
      <c r="H16" s="292"/>
      <c r="I16" s="292"/>
      <c r="J16" s="292"/>
      <c r="K16" s="52"/>
      <c r="L16" s="53"/>
      <c r="M16" s="53"/>
      <c r="N16" s="53"/>
      <c r="O16" s="295"/>
      <c r="P16" s="295"/>
      <c r="Q16" s="54"/>
      <c r="R16" s="55"/>
      <c r="S16" s="55"/>
      <c r="T16" s="55"/>
      <c r="U16" s="55"/>
      <c r="V16" s="55"/>
      <c r="W16" s="55"/>
      <c r="X16" s="55"/>
      <c r="Y16" s="55"/>
      <c r="Z16" s="55"/>
      <c r="AA16" s="55"/>
      <c r="AB16" s="56"/>
      <c r="AC16" s="10">
        <v>73</v>
      </c>
    </row>
    <row r="17" spans="1:29" ht="13.8" x14ac:dyDescent="0.3">
      <c r="A17" s="321"/>
      <c r="B17" s="306"/>
      <c r="C17" s="51"/>
      <c r="D17" s="51"/>
      <c r="E17" s="51"/>
      <c r="F17" s="292"/>
      <c r="G17" s="292"/>
      <c r="H17" s="292"/>
      <c r="I17" s="292"/>
      <c r="J17" s="292"/>
      <c r="K17" s="57"/>
      <c r="L17" s="57"/>
      <c r="M17" s="57"/>
      <c r="N17" s="57"/>
      <c r="O17" s="295"/>
      <c r="P17" s="295"/>
      <c r="Q17" s="58"/>
      <c r="R17" s="58"/>
      <c r="S17" s="58"/>
      <c r="T17" s="58"/>
      <c r="U17" s="58"/>
      <c r="V17" s="59"/>
      <c r="W17" s="59"/>
      <c r="X17" s="59"/>
      <c r="Y17" s="59"/>
      <c r="Z17" s="59"/>
      <c r="AA17" s="59"/>
      <c r="AB17" s="60"/>
      <c r="AC17" s="10">
        <v>74</v>
      </c>
    </row>
    <row r="18" spans="1:29" ht="13.8" x14ac:dyDescent="0.3">
      <c r="A18" s="321"/>
      <c r="B18" s="306"/>
      <c r="C18" s="51"/>
      <c r="D18" s="51"/>
      <c r="E18" s="51"/>
      <c r="F18" s="292"/>
      <c r="G18" s="292"/>
      <c r="H18" s="292"/>
      <c r="I18" s="292"/>
      <c r="J18" s="292"/>
      <c r="K18" s="57"/>
      <c r="L18" s="57"/>
      <c r="M18" s="57"/>
      <c r="N18" s="57"/>
      <c r="O18" s="295"/>
      <c r="P18" s="295"/>
      <c r="Q18" s="58"/>
      <c r="R18" s="58"/>
      <c r="S18" s="58"/>
      <c r="T18" s="58"/>
      <c r="U18" s="58"/>
      <c r="V18" s="59"/>
      <c r="W18" s="59"/>
      <c r="X18" s="59"/>
      <c r="Y18" s="59"/>
      <c r="Z18" s="59"/>
      <c r="AA18" s="59"/>
      <c r="AB18" s="60"/>
      <c r="AC18" s="10">
        <v>75</v>
      </c>
    </row>
    <row r="19" spans="1:29" ht="13.8" x14ac:dyDescent="0.3">
      <c r="A19" s="321"/>
      <c r="B19" s="306"/>
      <c r="C19" s="51"/>
      <c r="D19" s="51"/>
      <c r="E19" s="51"/>
      <c r="F19" s="292"/>
      <c r="G19" s="292"/>
      <c r="H19" s="292"/>
      <c r="I19" s="292"/>
      <c r="J19" s="292"/>
      <c r="K19" s="57"/>
      <c r="L19" s="57"/>
      <c r="M19" s="57"/>
      <c r="N19" s="57"/>
      <c r="O19" s="295"/>
      <c r="P19" s="295"/>
      <c r="Q19" s="58"/>
      <c r="R19" s="58"/>
      <c r="S19" s="58"/>
      <c r="T19" s="58"/>
      <c r="U19" s="58"/>
      <c r="V19" s="59"/>
      <c r="W19" s="59"/>
      <c r="X19" s="59"/>
      <c r="Y19" s="59"/>
      <c r="Z19" s="59"/>
      <c r="AA19" s="59"/>
      <c r="AB19" s="60"/>
      <c r="AC19" s="10">
        <v>76</v>
      </c>
    </row>
    <row r="20" spans="1:29" ht="13.8" x14ac:dyDescent="0.3">
      <c r="A20" s="321"/>
      <c r="B20" s="306"/>
      <c r="C20" s="51"/>
      <c r="D20" s="51"/>
      <c r="E20" s="51"/>
      <c r="F20" s="292"/>
      <c r="G20" s="292"/>
      <c r="H20" s="292"/>
      <c r="I20" s="292"/>
      <c r="J20" s="292"/>
      <c r="K20" s="57"/>
      <c r="L20" s="57"/>
      <c r="M20" s="57"/>
      <c r="N20" s="57"/>
      <c r="O20" s="295"/>
      <c r="P20" s="295"/>
      <c r="Q20" s="58"/>
      <c r="R20" s="58"/>
      <c r="S20" s="58"/>
      <c r="T20" s="58"/>
      <c r="U20" s="58"/>
      <c r="V20" s="59"/>
      <c r="W20" s="59"/>
      <c r="X20" s="59"/>
      <c r="Y20" s="59"/>
      <c r="Z20" s="59"/>
      <c r="AA20" s="59"/>
      <c r="AB20" s="60"/>
      <c r="AC20" s="10">
        <v>77</v>
      </c>
    </row>
    <row r="21" spans="1:29" ht="13.8" x14ac:dyDescent="0.3">
      <c r="A21" s="321"/>
      <c r="B21" s="306"/>
      <c r="C21" s="51"/>
      <c r="D21" s="51"/>
      <c r="E21" s="51"/>
      <c r="F21" s="292"/>
      <c r="G21" s="292"/>
      <c r="H21" s="292"/>
      <c r="I21" s="292"/>
      <c r="J21" s="292"/>
      <c r="K21" s="57"/>
      <c r="L21" s="57"/>
      <c r="M21" s="57"/>
      <c r="N21" s="57"/>
      <c r="O21" s="295"/>
      <c r="P21" s="295"/>
      <c r="Q21" s="58"/>
      <c r="R21" s="58"/>
      <c r="S21" s="58"/>
      <c r="T21" s="58"/>
      <c r="U21" s="58"/>
      <c r="V21" s="59"/>
      <c r="W21" s="59"/>
      <c r="X21" s="59"/>
      <c r="Y21" s="59"/>
      <c r="Z21" s="59"/>
      <c r="AA21" s="59"/>
      <c r="AB21" s="60"/>
      <c r="AC21" s="10">
        <v>78</v>
      </c>
    </row>
    <row r="22" spans="1:29" ht="13.8" x14ac:dyDescent="0.3">
      <c r="A22" s="321"/>
      <c r="B22" s="306"/>
      <c r="C22" s="51"/>
      <c r="D22" s="51"/>
      <c r="E22" s="51"/>
      <c r="F22" s="292"/>
      <c r="G22" s="292"/>
      <c r="H22" s="292"/>
      <c r="I22" s="292"/>
      <c r="J22" s="292"/>
      <c r="K22" s="57"/>
      <c r="L22" s="57"/>
      <c r="M22" s="57"/>
      <c r="N22" s="57"/>
      <c r="O22" s="295"/>
      <c r="P22" s="295"/>
      <c r="Q22" s="58"/>
      <c r="R22" s="58"/>
      <c r="S22" s="58"/>
      <c r="T22" s="58"/>
      <c r="U22" s="58"/>
      <c r="V22" s="59"/>
      <c r="W22" s="59"/>
      <c r="X22" s="59"/>
      <c r="Y22" s="59"/>
      <c r="Z22" s="59"/>
      <c r="AA22" s="59"/>
      <c r="AB22" s="60"/>
      <c r="AC22" s="10">
        <v>79</v>
      </c>
    </row>
    <row r="23" spans="1:29" ht="13.8" x14ac:dyDescent="0.3">
      <c r="A23" s="321"/>
      <c r="B23" s="306"/>
      <c r="C23" s="51"/>
      <c r="D23" s="51"/>
      <c r="E23" s="51"/>
      <c r="F23" s="292"/>
      <c r="G23" s="292"/>
      <c r="H23" s="292"/>
      <c r="I23" s="292"/>
      <c r="J23" s="292"/>
      <c r="K23" s="57"/>
      <c r="L23" s="57"/>
      <c r="M23" s="57"/>
      <c r="N23" s="57"/>
      <c r="O23" s="293"/>
      <c r="P23" s="293"/>
      <c r="Q23" s="58"/>
      <c r="R23" s="58"/>
      <c r="S23" s="58"/>
      <c r="T23" s="58"/>
      <c r="U23" s="58"/>
      <c r="V23" s="59"/>
      <c r="W23" s="59"/>
      <c r="X23" s="59"/>
      <c r="Y23" s="59"/>
      <c r="Z23" s="59"/>
      <c r="AA23" s="59"/>
      <c r="AB23" s="60"/>
      <c r="AC23" s="10">
        <v>80</v>
      </c>
    </row>
    <row r="24" spans="1:29" ht="13.8" x14ac:dyDescent="0.3">
      <c r="A24" s="321"/>
      <c r="B24" s="306"/>
      <c r="C24" s="51"/>
      <c r="D24" s="51"/>
      <c r="E24" s="51"/>
      <c r="F24" s="292"/>
      <c r="G24" s="292"/>
      <c r="H24" s="292"/>
      <c r="I24" s="292"/>
      <c r="J24" s="292"/>
      <c r="K24" s="57"/>
      <c r="L24" s="57"/>
      <c r="M24" s="57"/>
      <c r="N24" s="57"/>
      <c r="O24" s="293"/>
      <c r="P24" s="293"/>
      <c r="Q24" s="58"/>
      <c r="R24" s="58"/>
      <c r="S24" s="58"/>
      <c r="T24" s="58"/>
      <c r="U24" s="58"/>
      <c r="V24" s="59"/>
      <c r="W24" s="59"/>
      <c r="X24" s="59"/>
      <c r="Y24" s="59"/>
      <c r="Z24" s="59"/>
      <c r="AA24" s="59"/>
      <c r="AB24" s="60"/>
      <c r="AC24" s="10">
        <v>81</v>
      </c>
    </row>
    <row r="25" spans="1:29" ht="15" thickBot="1" x14ac:dyDescent="0.35">
      <c r="A25" s="322"/>
      <c r="B25" s="307"/>
      <c r="C25" s="294" t="s">
        <v>63</v>
      </c>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11">
        <f>SUM(AB7:AB24)</f>
        <v>0</v>
      </c>
      <c r="AC25" s="12">
        <v>82</v>
      </c>
    </row>
    <row r="26" spans="1:29" ht="13.8" thickBot="1" x14ac:dyDescent="0.3">
      <c r="A26" s="326"/>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row>
    <row r="27" spans="1:29" ht="15" customHeight="1" x14ac:dyDescent="0.25">
      <c r="A27" s="327" t="s">
        <v>50</v>
      </c>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9"/>
    </row>
    <row r="28" spans="1:29" ht="12.75" customHeight="1" x14ac:dyDescent="0.25">
      <c r="A28" s="330"/>
      <c r="B28" s="331"/>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2"/>
    </row>
    <row r="29" spans="1:29" x14ac:dyDescent="0.25">
      <c r="A29" s="330"/>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2"/>
    </row>
    <row r="30" spans="1:29" x14ac:dyDescent="0.25">
      <c r="A30" s="330"/>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2"/>
    </row>
    <row r="31" spans="1:29" x14ac:dyDescent="0.25">
      <c r="A31" s="330"/>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2"/>
    </row>
    <row r="32" spans="1:29" x14ac:dyDescent="0.25">
      <c r="A32" s="330"/>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row>
    <row r="33" spans="1:33" x14ac:dyDescent="0.25">
      <c r="A33" s="330"/>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2"/>
    </row>
    <row r="34" spans="1:33" x14ac:dyDescent="0.25">
      <c r="A34" s="330"/>
      <c r="B34" s="33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2"/>
    </row>
    <row r="35" spans="1:33" ht="13.8" thickBot="1" x14ac:dyDescent="0.3">
      <c r="A35" s="333"/>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5"/>
    </row>
    <row r="36" spans="1:33" ht="12.75" customHeight="1" x14ac:dyDescent="0.25">
      <c r="A36" s="336" t="s">
        <v>3</v>
      </c>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9"/>
    </row>
    <row r="37" spans="1:33" x14ac:dyDescent="0.25">
      <c r="A37" s="330"/>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2"/>
    </row>
    <row r="38" spans="1:33" x14ac:dyDescent="0.25">
      <c r="A38" s="330"/>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2"/>
    </row>
    <row r="39" spans="1:33" x14ac:dyDescent="0.25">
      <c r="A39" s="330"/>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2"/>
    </row>
    <row r="40" spans="1:33" x14ac:dyDescent="0.25">
      <c r="A40" s="330"/>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2"/>
      <c r="AF40" s="22"/>
    </row>
    <row r="41" spans="1:33" ht="13.8" thickBot="1" x14ac:dyDescent="0.3">
      <c r="A41" s="333"/>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5"/>
      <c r="AF41" s="23"/>
    </row>
    <row r="42" spans="1:33" ht="14.4" thickBot="1" x14ac:dyDescent="0.3">
      <c r="A42" s="337"/>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E42" s="22"/>
      <c r="AG42" s="23"/>
    </row>
    <row r="43" spans="1:33" ht="16.95" customHeight="1" x14ac:dyDescent="0.25">
      <c r="A43" s="338" t="s">
        <v>91</v>
      </c>
      <c r="B43" s="339"/>
      <c r="C43" s="339"/>
      <c r="D43" s="339" t="s">
        <v>92</v>
      </c>
      <c r="E43" s="339"/>
      <c r="F43" s="339" t="s">
        <v>93</v>
      </c>
      <c r="G43" s="339"/>
      <c r="H43" s="340" t="s">
        <v>51</v>
      </c>
      <c r="I43" s="341"/>
      <c r="J43" s="341"/>
      <c r="K43" s="341"/>
      <c r="L43" s="341"/>
      <c r="M43" s="341"/>
      <c r="N43" s="341"/>
      <c r="O43" s="341"/>
      <c r="P43" s="341"/>
      <c r="Q43" s="341"/>
      <c r="R43" s="341"/>
      <c r="S43" s="341"/>
      <c r="T43" s="341"/>
      <c r="U43" s="341"/>
      <c r="V43" s="341"/>
      <c r="W43" s="341"/>
      <c r="X43" s="341"/>
      <c r="Y43" s="341"/>
      <c r="Z43" s="341"/>
      <c r="AA43" s="341"/>
      <c r="AB43" s="341"/>
      <c r="AC43" s="342"/>
    </row>
    <row r="44" spans="1:33" ht="27" customHeight="1" thickBot="1" x14ac:dyDescent="0.3">
      <c r="A44" s="308"/>
      <c r="B44" s="309"/>
      <c r="C44" s="309"/>
      <c r="D44" s="309"/>
      <c r="E44" s="309"/>
      <c r="F44" s="323">
        <v>2021</v>
      </c>
      <c r="G44" s="323"/>
      <c r="H44" s="324"/>
      <c r="I44" s="324"/>
      <c r="J44" s="324"/>
      <c r="K44" s="324"/>
      <c r="L44" s="324"/>
      <c r="M44" s="324"/>
      <c r="N44" s="324"/>
      <c r="O44" s="324"/>
      <c r="P44" s="324"/>
      <c r="Q44" s="324"/>
      <c r="R44" s="324"/>
      <c r="S44" s="324"/>
      <c r="T44" s="324"/>
      <c r="U44" s="324"/>
      <c r="V44" s="324"/>
      <c r="W44" s="324"/>
      <c r="X44" s="324"/>
      <c r="Y44" s="324"/>
      <c r="Z44" s="324"/>
      <c r="AA44" s="324"/>
      <c r="AB44" s="324"/>
      <c r="AC44" s="325"/>
    </row>
    <row r="45" spans="1:33" ht="14.4" thickBot="1" x14ac:dyDescent="0.35">
      <c r="A45" s="290">
        <f>IF(A44+D44+F44=2020,DATE(2020,3,1),IF(LEN(F44)=2,DATE(CONCATENATE(20,F44),D44,A44),DATE(F44,D44,A44)))</f>
        <v>44165</v>
      </c>
      <c r="B45" s="290"/>
      <c r="C45" s="290"/>
      <c r="D45" s="290"/>
      <c r="E45" s="290"/>
      <c r="F45" s="290"/>
      <c r="G45" s="290"/>
      <c r="H45" s="291"/>
      <c r="I45" s="291"/>
      <c r="J45" s="291"/>
      <c r="K45" s="291"/>
      <c r="L45" s="291"/>
      <c r="M45" s="291"/>
      <c r="N45" s="291"/>
      <c r="O45" s="291"/>
      <c r="P45" s="291"/>
      <c r="Q45" s="291"/>
      <c r="R45" s="291"/>
      <c r="S45" s="291"/>
      <c r="T45" s="291"/>
      <c r="U45" s="291"/>
      <c r="V45" s="291"/>
      <c r="W45" s="291"/>
      <c r="X45" s="291"/>
      <c r="Y45" s="291"/>
      <c r="Z45" s="291"/>
      <c r="AA45" s="291"/>
      <c r="AB45" s="291"/>
      <c r="AC45" s="291"/>
    </row>
    <row r="46" spans="1:33" ht="16.5" customHeight="1" x14ac:dyDescent="0.25">
      <c r="A46" s="343" t="s">
        <v>52</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5"/>
    </row>
    <row r="47" spans="1:33" ht="14.25" customHeight="1" x14ac:dyDescent="0.25">
      <c r="A47" s="346" t="s">
        <v>53</v>
      </c>
      <c r="B47" s="347"/>
      <c r="C47" s="347"/>
      <c r="D47" s="347"/>
      <c r="E47" s="347"/>
      <c r="F47" s="347"/>
      <c r="G47" s="347"/>
      <c r="H47" s="347"/>
      <c r="I47" s="347"/>
      <c r="J47" s="347"/>
      <c r="K47" s="347"/>
      <c r="L47" s="347" t="s">
        <v>54</v>
      </c>
      <c r="M47" s="347"/>
      <c r="N47" s="347"/>
      <c r="O47" s="347"/>
      <c r="P47" s="347" t="s">
        <v>2</v>
      </c>
      <c r="Q47" s="347"/>
      <c r="R47" s="347"/>
      <c r="S47" s="347"/>
      <c r="T47" s="347"/>
      <c r="U47" s="347"/>
      <c r="V47" s="347"/>
      <c r="W47" s="347"/>
      <c r="X47" s="347"/>
      <c r="Y47" s="347"/>
      <c r="Z47" s="347" t="s">
        <v>1</v>
      </c>
      <c r="AA47" s="347"/>
      <c r="AB47" s="347"/>
      <c r="AC47" s="348"/>
    </row>
    <row r="48" spans="1:33" ht="15" customHeight="1" x14ac:dyDescent="0.25">
      <c r="A48" s="310"/>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4"/>
      <c r="AA48" s="315"/>
      <c r="AB48" s="315"/>
      <c r="AC48" s="316"/>
    </row>
    <row r="49" spans="1:29" ht="13.8" thickBot="1" x14ac:dyDescent="0.3">
      <c r="A49" s="312"/>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7"/>
      <c r="AA49" s="318"/>
      <c r="AB49" s="318"/>
      <c r="AC49" s="319"/>
    </row>
  </sheetData>
  <sheetProtection algorithmName="SHA-512" hashValue="eETQDE1J31vNw8Ey+jHxdXOVkEeuK7K2tVouYsEctOfKX8nOtbZctvP9FuAg9BQka7uISpeeUoakY06zneK9QQ==" saltValue="GbLshz8Evkfy1wYG4V5tbw==" spinCount="100000" sheet="1" objects="1" scenarios="1"/>
  <protectedRanges>
    <protectedRange sqref="C7:AB24" name="Seccion I"/>
    <protectedRange sqref="C7:AB24 A27:AC35 A44:E44 A48:O49 Z48:AC49" name="Rango1"/>
  </protectedRanges>
  <mergeCells count="73">
    <mergeCell ref="A46:AC46"/>
    <mergeCell ref="A47:K47"/>
    <mergeCell ref="L47:O47"/>
    <mergeCell ref="P47:Y47"/>
    <mergeCell ref="Z47:AC47"/>
    <mergeCell ref="A48:K49"/>
    <mergeCell ref="L48:O49"/>
    <mergeCell ref="P48:Y49"/>
    <mergeCell ref="Z48:AC49"/>
    <mergeCell ref="A2:A25"/>
    <mergeCell ref="D44:E44"/>
    <mergeCell ref="F44:G44"/>
    <mergeCell ref="H44:AC44"/>
    <mergeCell ref="A26:AC26"/>
    <mergeCell ref="A27:AC35"/>
    <mergeCell ref="A36:AC41"/>
    <mergeCell ref="A42:AC42"/>
    <mergeCell ref="A43:C43"/>
    <mergeCell ref="D43:E43"/>
    <mergeCell ref="F43:G43"/>
    <mergeCell ref="H43:AC43"/>
    <mergeCell ref="O21:P21"/>
    <mergeCell ref="O22:P22"/>
    <mergeCell ref="O23:P23"/>
    <mergeCell ref="A44:C44"/>
    <mergeCell ref="F21:J21"/>
    <mergeCell ref="F22:J22"/>
    <mergeCell ref="F16:J16"/>
    <mergeCell ref="F17:J17"/>
    <mergeCell ref="F18:J18"/>
    <mergeCell ref="F19:J19"/>
    <mergeCell ref="O11:P11"/>
    <mergeCell ref="O12:P12"/>
    <mergeCell ref="O13:P13"/>
    <mergeCell ref="O14:P14"/>
    <mergeCell ref="O15:P15"/>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C4:E6"/>
    <mergeCell ref="F4:J6"/>
    <mergeCell ref="F7:J7"/>
    <mergeCell ref="F8:J8"/>
    <mergeCell ref="F9:J9"/>
    <mergeCell ref="A45:G45"/>
    <mergeCell ref="H45:AC45"/>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s>
  <phoneticPr fontId="1" type="noConversion"/>
  <dataValidations count="2">
    <dataValidation type="whole" allowBlank="1" showInputMessage="1" showErrorMessage="1" errorTitle="Error" error="El número introducido es incorrecto" sqref="A44:C44" xr:uid="{9C6FEA9B-C507-4A26-9E83-5D73AE60F3A1}">
      <formula1>1</formula1>
      <formula2>31</formula2>
    </dataValidation>
    <dataValidation type="whole" allowBlank="1" showInputMessage="1" showErrorMessage="1" errorTitle="Error" error="El número introducido es incorrecto" sqref="D44:E44" xr:uid="{861A576C-CB85-4BBC-8DA1-2D49BB58E791}">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7"/>
  <sheetViews>
    <sheetView zoomScale="145" zoomScaleNormal="145" workbookViewId="0">
      <selection activeCell="C3" sqref="C3:C157"/>
    </sheetView>
  </sheetViews>
  <sheetFormatPr baseColWidth="10" defaultColWidth="11.44140625" defaultRowHeight="14.4" x14ac:dyDescent="0.3"/>
  <cols>
    <col min="1" max="1" width="89.6640625" style="38" bestFit="1" customWidth="1"/>
    <col min="2" max="2" width="7.6640625" style="32" customWidth="1"/>
    <col min="3" max="3" width="7.109375" style="32" customWidth="1"/>
    <col min="4" max="8" width="11.44140625" style="32"/>
    <col min="9" max="9" width="5" style="61" bestFit="1" customWidth="1"/>
    <col min="10" max="10" width="31.33203125" style="61" bestFit="1" customWidth="1"/>
    <col min="11" max="12" width="11.44140625" style="61"/>
    <col min="13" max="13" width="21.88671875" style="61" bestFit="1" customWidth="1"/>
    <col min="14" max="16384" width="11.44140625" style="32"/>
  </cols>
  <sheetData>
    <row r="1" spans="1:13" ht="15" customHeight="1" x14ac:dyDescent="0.25">
      <c r="A1" s="36" t="s">
        <v>134</v>
      </c>
      <c r="B1" s="31" t="s">
        <v>135</v>
      </c>
      <c r="C1" s="31" t="s">
        <v>122</v>
      </c>
    </row>
    <row r="2" spans="1:13" x14ac:dyDescent="0.3">
      <c r="A2" s="37" t="s">
        <v>123</v>
      </c>
      <c r="B2" s="33"/>
      <c r="C2" s="33"/>
      <c r="I2" s="62" t="s">
        <v>136</v>
      </c>
      <c r="J2" s="62" t="s">
        <v>137</v>
      </c>
      <c r="K2" s="63"/>
      <c r="L2" s="62" t="s">
        <v>136</v>
      </c>
      <c r="M2" s="62" t="s">
        <v>137</v>
      </c>
    </row>
    <row r="3" spans="1:13" ht="12" x14ac:dyDescent="0.25">
      <c r="A3" s="65" t="s">
        <v>497</v>
      </c>
      <c r="B3" s="33" t="s">
        <v>120</v>
      </c>
      <c r="C3" s="33">
        <v>100</v>
      </c>
      <c r="I3" s="62" t="s">
        <v>152</v>
      </c>
      <c r="J3" s="62" t="s">
        <v>153</v>
      </c>
      <c r="K3" s="63"/>
      <c r="L3" s="62" t="s">
        <v>144</v>
      </c>
      <c r="M3" s="62" t="s">
        <v>145</v>
      </c>
    </row>
    <row r="4" spans="1:13" ht="12" x14ac:dyDescent="0.25">
      <c r="A4" s="65" t="s">
        <v>498</v>
      </c>
      <c r="B4" s="33" t="s">
        <v>120</v>
      </c>
      <c r="C4" s="33">
        <v>100</v>
      </c>
      <c r="I4" s="62" t="s">
        <v>160</v>
      </c>
      <c r="J4" s="62" t="s">
        <v>161</v>
      </c>
      <c r="K4" s="63"/>
      <c r="L4" s="62" t="s">
        <v>228</v>
      </c>
      <c r="M4" s="62" t="s">
        <v>229</v>
      </c>
    </row>
    <row r="5" spans="1:13" ht="12" x14ac:dyDescent="0.25">
      <c r="A5" s="65" t="s">
        <v>499</v>
      </c>
      <c r="B5" s="33" t="s">
        <v>120</v>
      </c>
      <c r="C5" s="33">
        <v>100</v>
      </c>
      <c r="I5" s="62" t="s">
        <v>168</v>
      </c>
      <c r="J5" s="62" t="s">
        <v>169</v>
      </c>
      <c r="K5" s="63"/>
      <c r="L5" s="62" t="s">
        <v>298</v>
      </c>
      <c r="M5" s="62" t="s">
        <v>299</v>
      </c>
    </row>
    <row r="6" spans="1:13" ht="12" x14ac:dyDescent="0.25">
      <c r="A6" s="65" t="s">
        <v>500</v>
      </c>
      <c r="B6" s="33" t="s">
        <v>120</v>
      </c>
      <c r="C6" s="33">
        <v>100</v>
      </c>
      <c r="I6" s="62" t="s">
        <v>176</v>
      </c>
      <c r="J6" s="62" t="s">
        <v>177</v>
      </c>
      <c r="K6" s="63"/>
      <c r="L6" s="62" t="s">
        <v>392</v>
      </c>
      <c r="M6" s="62" t="s">
        <v>393</v>
      </c>
    </row>
    <row r="7" spans="1:13" ht="12" x14ac:dyDescent="0.25">
      <c r="A7" s="65" t="s">
        <v>501</v>
      </c>
      <c r="B7" s="33" t="s">
        <v>120</v>
      </c>
      <c r="C7" s="33">
        <v>100</v>
      </c>
      <c r="I7" s="62" t="s">
        <v>184</v>
      </c>
      <c r="J7" s="62" t="s">
        <v>185</v>
      </c>
      <c r="K7" s="63"/>
      <c r="L7" s="62" t="s">
        <v>458</v>
      </c>
      <c r="M7" s="62" t="s">
        <v>459</v>
      </c>
    </row>
    <row r="8" spans="1:13" ht="12" x14ac:dyDescent="0.25">
      <c r="A8" s="65" t="s">
        <v>502</v>
      </c>
      <c r="B8" s="33" t="s">
        <v>121</v>
      </c>
      <c r="C8" s="33">
        <v>100</v>
      </c>
      <c r="I8" s="62" t="s">
        <v>192</v>
      </c>
      <c r="J8" s="62" t="s">
        <v>193</v>
      </c>
      <c r="K8" s="63"/>
      <c r="L8" s="62" t="s">
        <v>207</v>
      </c>
      <c r="M8" s="62" t="s">
        <v>208</v>
      </c>
    </row>
    <row r="9" spans="1:13" ht="12" x14ac:dyDescent="0.25">
      <c r="A9" s="65" t="s">
        <v>503</v>
      </c>
      <c r="B9" s="33" t="s">
        <v>120</v>
      </c>
      <c r="C9" s="33">
        <v>100</v>
      </c>
      <c r="I9" s="62" t="s">
        <v>200</v>
      </c>
      <c r="J9" s="62" t="s">
        <v>201</v>
      </c>
      <c r="K9" s="63"/>
      <c r="L9" s="62" t="s">
        <v>288</v>
      </c>
      <c r="M9" s="62" t="s">
        <v>289</v>
      </c>
    </row>
    <row r="10" spans="1:13" ht="12" x14ac:dyDescent="0.25">
      <c r="A10" s="65" t="s">
        <v>504</v>
      </c>
      <c r="B10" s="33" t="s">
        <v>121</v>
      </c>
      <c r="C10" s="33">
        <v>100</v>
      </c>
      <c r="I10" s="62" t="s">
        <v>206</v>
      </c>
      <c r="J10" s="62" t="s">
        <v>145</v>
      </c>
      <c r="K10" s="63"/>
      <c r="L10" s="62" t="s">
        <v>341</v>
      </c>
      <c r="M10" s="62" t="s">
        <v>342</v>
      </c>
    </row>
    <row r="11" spans="1:13" ht="12" x14ac:dyDescent="0.25">
      <c r="A11" s="65" t="s">
        <v>505</v>
      </c>
      <c r="B11" s="33" t="s">
        <v>121</v>
      </c>
      <c r="C11" s="33">
        <v>100</v>
      </c>
      <c r="I11" s="62" t="s">
        <v>211</v>
      </c>
      <c r="J11" s="62" t="s">
        <v>212</v>
      </c>
      <c r="K11" s="63"/>
      <c r="L11" s="62" t="s">
        <v>394</v>
      </c>
      <c r="M11" s="62" t="s">
        <v>395</v>
      </c>
    </row>
    <row r="12" spans="1:13" ht="12" x14ac:dyDescent="0.25">
      <c r="A12" s="65" t="s">
        <v>506</v>
      </c>
      <c r="B12" s="33" t="s">
        <v>121</v>
      </c>
      <c r="C12" s="33">
        <v>100</v>
      </c>
      <c r="I12" s="62" t="s">
        <v>217</v>
      </c>
      <c r="J12" s="62" t="s">
        <v>218</v>
      </c>
      <c r="K12" s="63"/>
      <c r="L12" s="62" t="s">
        <v>455</v>
      </c>
      <c r="M12" s="62" t="s">
        <v>149</v>
      </c>
    </row>
    <row r="13" spans="1:13" ht="12" x14ac:dyDescent="0.25">
      <c r="A13" s="65" t="s">
        <v>507</v>
      </c>
      <c r="B13" s="33" t="s">
        <v>120</v>
      </c>
      <c r="C13" s="33">
        <v>100</v>
      </c>
      <c r="I13" s="62" t="s">
        <v>223</v>
      </c>
      <c r="J13" s="62" t="s">
        <v>224</v>
      </c>
      <c r="K13" s="63"/>
      <c r="L13" s="62" t="s">
        <v>196</v>
      </c>
      <c r="M13" s="62" t="s">
        <v>197</v>
      </c>
    </row>
    <row r="14" spans="1:13" ht="12" x14ac:dyDescent="0.25">
      <c r="A14" s="65" t="s">
        <v>508</v>
      </c>
      <c r="B14" s="33" t="s">
        <v>121</v>
      </c>
      <c r="C14" s="33">
        <v>100</v>
      </c>
      <c r="I14" s="62" t="s">
        <v>234</v>
      </c>
      <c r="J14" s="62" t="s">
        <v>235</v>
      </c>
      <c r="K14" s="63"/>
      <c r="L14" s="62" t="s">
        <v>250</v>
      </c>
      <c r="M14" s="62" t="s">
        <v>251</v>
      </c>
    </row>
    <row r="15" spans="1:13" ht="12" x14ac:dyDescent="0.25">
      <c r="A15" s="65" t="s">
        <v>509</v>
      </c>
      <c r="B15" s="33" t="s">
        <v>121</v>
      </c>
      <c r="C15" s="33">
        <v>100</v>
      </c>
      <c r="I15" s="62" t="s">
        <v>240</v>
      </c>
      <c r="J15" s="62" t="s">
        <v>241</v>
      </c>
      <c r="K15" s="63"/>
      <c r="L15" s="62" t="s">
        <v>337</v>
      </c>
      <c r="M15" s="62" t="s">
        <v>338</v>
      </c>
    </row>
    <row r="16" spans="1:13" ht="12" x14ac:dyDescent="0.25">
      <c r="A16" s="65" t="s">
        <v>510</v>
      </c>
      <c r="B16" s="33" t="s">
        <v>121</v>
      </c>
      <c r="C16" s="33">
        <v>100</v>
      </c>
      <c r="I16" s="62" t="s">
        <v>246</v>
      </c>
      <c r="J16" s="62" t="s">
        <v>247</v>
      </c>
      <c r="K16" s="63"/>
      <c r="L16" s="62" t="s">
        <v>420</v>
      </c>
      <c r="M16" s="62" t="s">
        <v>421</v>
      </c>
    </row>
    <row r="17" spans="1:13" ht="12" x14ac:dyDescent="0.25">
      <c r="A17" s="65" t="s">
        <v>511</v>
      </c>
      <c r="B17" s="33" t="s">
        <v>121</v>
      </c>
      <c r="C17" s="33">
        <v>100</v>
      </c>
      <c r="I17" s="62" t="s">
        <v>252</v>
      </c>
      <c r="J17" s="62" t="s">
        <v>253</v>
      </c>
      <c r="K17" s="63"/>
      <c r="L17" s="62" t="s">
        <v>473</v>
      </c>
      <c r="M17" s="62" t="s">
        <v>183</v>
      </c>
    </row>
    <row r="18" spans="1:13" ht="12" x14ac:dyDescent="0.25">
      <c r="A18" s="65" t="s">
        <v>512</v>
      </c>
      <c r="B18" s="33" t="s">
        <v>121</v>
      </c>
      <c r="C18" s="33">
        <v>100</v>
      </c>
      <c r="I18" s="62" t="s">
        <v>258</v>
      </c>
      <c r="J18" s="62" t="s">
        <v>259</v>
      </c>
      <c r="K18" s="63"/>
      <c r="L18" s="62">
        <v>40</v>
      </c>
      <c r="M18" s="62" t="s">
        <v>199</v>
      </c>
    </row>
    <row r="19" spans="1:13" ht="12" x14ac:dyDescent="0.25">
      <c r="A19" s="65" t="s">
        <v>513</v>
      </c>
      <c r="B19" s="33" t="s">
        <v>121</v>
      </c>
      <c r="C19" s="33">
        <v>100</v>
      </c>
      <c r="I19" s="62" t="s">
        <v>264</v>
      </c>
      <c r="J19" s="62" t="s">
        <v>265</v>
      </c>
      <c r="K19" s="63"/>
    </row>
    <row r="20" spans="1:13" ht="12" x14ac:dyDescent="0.25">
      <c r="A20" s="65" t="s">
        <v>514</v>
      </c>
      <c r="B20" s="33" t="s">
        <v>120</v>
      </c>
      <c r="C20" s="33">
        <v>100</v>
      </c>
      <c r="I20" s="62" t="s">
        <v>270</v>
      </c>
      <c r="J20" s="62" t="s">
        <v>271</v>
      </c>
      <c r="K20" s="63"/>
    </row>
    <row r="21" spans="1:13" ht="12" x14ac:dyDescent="0.25">
      <c r="A21" s="65" t="s">
        <v>515</v>
      </c>
      <c r="B21" s="33" t="s">
        <v>121</v>
      </c>
      <c r="C21" s="33">
        <v>100</v>
      </c>
      <c r="I21" s="62" t="s">
        <v>276</v>
      </c>
      <c r="J21" s="62" t="s">
        <v>277</v>
      </c>
      <c r="K21" s="63"/>
    </row>
    <row r="22" spans="1:13" ht="12" x14ac:dyDescent="0.25">
      <c r="A22" s="65" t="s">
        <v>516</v>
      </c>
      <c r="B22" s="33" t="s">
        <v>120</v>
      </c>
      <c r="C22" s="33">
        <v>100</v>
      </c>
      <c r="I22" s="62" t="s">
        <v>282</v>
      </c>
      <c r="J22" s="62" t="s">
        <v>229</v>
      </c>
      <c r="K22" s="63"/>
    </row>
    <row r="23" spans="1:13" ht="12" x14ac:dyDescent="0.25">
      <c r="A23" s="65" t="s">
        <v>660</v>
      </c>
      <c r="B23" s="33" t="s">
        <v>121</v>
      </c>
      <c r="C23" s="33">
        <v>100</v>
      </c>
      <c r="I23" s="62"/>
      <c r="J23" s="62"/>
      <c r="K23" s="63"/>
    </row>
    <row r="24" spans="1:13" ht="12" x14ac:dyDescent="0.25">
      <c r="A24" s="65" t="s">
        <v>661</v>
      </c>
      <c r="B24" s="33" t="s">
        <v>121</v>
      </c>
      <c r="C24" s="33">
        <v>100</v>
      </c>
      <c r="I24" s="62"/>
      <c r="J24" s="62"/>
      <c r="K24" s="63"/>
    </row>
    <row r="25" spans="1:13" ht="12" x14ac:dyDescent="0.25">
      <c r="A25" s="65" t="s">
        <v>662</v>
      </c>
      <c r="B25" s="33" t="s">
        <v>121</v>
      </c>
      <c r="C25" s="33">
        <v>100</v>
      </c>
      <c r="I25" s="62"/>
      <c r="J25" s="62"/>
      <c r="K25" s="63"/>
    </row>
    <row r="26" spans="1:13" ht="12" x14ac:dyDescent="0.25">
      <c r="A26" s="65" t="s">
        <v>517</v>
      </c>
      <c r="B26" s="33" t="s">
        <v>120</v>
      </c>
      <c r="C26" s="33">
        <v>100</v>
      </c>
      <c r="I26" s="62" t="s">
        <v>286</v>
      </c>
      <c r="J26" s="62" t="s">
        <v>287</v>
      </c>
      <c r="K26" s="63"/>
    </row>
    <row r="27" spans="1:13" ht="12" x14ac:dyDescent="0.25">
      <c r="A27" s="65" t="s">
        <v>518</v>
      </c>
      <c r="B27" s="33" t="s">
        <v>120</v>
      </c>
      <c r="C27" s="33">
        <v>100</v>
      </c>
      <c r="I27" s="62" t="s">
        <v>292</v>
      </c>
      <c r="J27" s="62" t="s">
        <v>293</v>
      </c>
      <c r="K27" s="63"/>
    </row>
    <row r="28" spans="1:13" ht="12" x14ac:dyDescent="0.25">
      <c r="A28" s="65" t="s">
        <v>519</v>
      </c>
      <c r="B28" s="33" t="s">
        <v>120</v>
      </c>
      <c r="C28" s="33">
        <v>100</v>
      </c>
      <c r="I28" s="62" t="s">
        <v>304</v>
      </c>
      <c r="J28" s="62" t="s">
        <v>305</v>
      </c>
      <c r="K28" s="63"/>
    </row>
    <row r="29" spans="1:13" ht="12" x14ac:dyDescent="0.25">
      <c r="A29" s="65" t="s">
        <v>520</v>
      </c>
      <c r="B29" s="33" t="s">
        <v>120</v>
      </c>
      <c r="C29" s="33">
        <v>100</v>
      </c>
      <c r="I29" s="62" t="s">
        <v>310</v>
      </c>
      <c r="J29" s="62" t="s">
        <v>311</v>
      </c>
      <c r="K29" s="63"/>
    </row>
    <row r="30" spans="1:13" ht="12" x14ac:dyDescent="0.25">
      <c r="A30" s="65" t="s">
        <v>521</v>
      </c>
      <c r="B30" s="33" t="s">
        <v>120</v>
      </c>
      <c r="C30" s="33">
        <v>100</v>
      </c>
      <c r="I30" s="62" t="s">
        <v>316</v>
      </c>
      <c r="J30" s="62" t="s">
        <v>317</v>
      </c>
      <c r="K30" s="63"/>
    </row>
    <row r="31" spans="1:13" ht="12" x14ac:dyDescent="0.25">
      <c r="A31" s="65" t="s">
        <v>522</v>
      </c>
      <c r="B31" s="33" t="s">
        <v>120</v>
      </c>
      <c r="C31" s="33">
        <v>100</v>
      </c>
      <c r="I31" s="62" t="s">
        <v>322</v>
      </c>
      <c r="J31" s="62" t="s">
        <v>323</v>
      </c>
      <c r="K31" s="63"/>
    </row>
    <row r="32" spans="1:13" ht="12" x14ac:dyDescent="0.25">
      <c r="A32" s="65" t="s">
        <v>523</v>
      </c>
      <c r="B32" s="33" t="s">
        <v>120</v>
      </c>
      <c r="C32" s="33">
        <v>100</v>
      </c>
      <c r="I32" s="62" t="s">
        <v>328</v>
      </c>
      <c r="J32" s="62" t="s">
        <v>329</v>
      </c>
      <c r="K32" s="63"/>
    </row>
    <row r="33" spans="1:11" ht="12" x14ac:dyDescent="0.25">
      <c r="A33" s="65" t="s">
        <v>524</v>
      </c>
      <c r="B33" s="33" t="s">
        <v>120</v>
      </c>
      <c r="C33" s="33">
        <v>100</v>
      </c>
      <c r="I33" s="62" t="s">
        <v>333</v>
      </c>
      <c r="J33" s="62" t="s">
        <v>334</v>
      </c>
      <c r="K33" s="63"/>
    </row>
    <row r="34" spans="1:11" ht="12" x14ac:dyDescent="0.25">
      <c r="A34" s="65" t="s">
        <v>525</v>
      </c>
      <c r="B34" s="33" t="s">
        <v>120</v>
      </c>
      <c r="C34" s="33">
        <v>100</v>
      </c>
      <c r="I34" s="62" t="s">
        <v>339</v>
      </c>
      <c r="J34" s="62" t="s">
        <v>340</v>
      </c>
      <c r="K34" s="63"/>
    </row>
    <row r="35" spans="1:11" ht="12" x14ac:dyDescent="0.25">
      <c r="A35" s="65" t="s">
        <v>526</v>
      </c>
      <c r="B35" s="33" t="s">
        <v>120</v>
      </c>
      <c r="C35" s="33">
        <v>100</v>
      </c>
      <c r="I35" s="62" t="s">
        <v>345</v>
      </c>
      <c r="J35" s="62" t="s">
        <v>346</v>
      </c>
      <c r="K35" s="63"/>
    </row>
    <row r="36" spans="1:11" ht="12" x14ac:dyDescent="0.25">
      <c r="A36" s="65" t="s">
        <v>527</v>
      </c>
      <c r="B36" s="33" t="s">
        <v>120</v>
      </c>
      <c r="C36" s="33">
        <v>100</v>
      </c>
      <c r="I36" s="62" t="s">
        <v>351</v>
      </c>
      <c r="J36" s="62" t="s">
        <v>352</v>
      </c>
      <c r="K36" s="63"/>
    </row>
    <row r="37" spans="1:11" ht="12" x14ac:dyDescent="0.25">
      <c r="A37" s="65" t="s">
        <v>528</v>
      </c>
      <c r="B37" s="33" t="s">
        <v>120</v>
      </c>
      <c r="C37" s="33">
        <v>100</v>
      </c>
      <c r="I37" s="62" t="s">
        <v>357</v>
      </c>
      <c r="J37" s="62" t="s">
        <v>358</v>
      </c>
      <c r="K37" s="63"/>
    </row>
    <row r="38" spans="1:11" ht="12" x14ac:dyDescent="0.25">
      <c r="A38" s="65" t="s">
        <v>529</v>
      </c>
      <c r="B38" s="33" t="s">
        <v>120</v>
      </c>
      <c r="C38" s="33">
        <v>100</v>
      </c>
      <c r="I38" s="62" t="s">
        <v>363</v>
      </c>
      <c r="J38" s="62" t="s">
        <v>364</v>
      </c>
      <c r="K38" s="63"/>
    </row>
    <row r="39" spans="1:11" ht="12" x14ac:dyDescent="0.25">
      <c r="A39" s="65" t="s">
        <v>530</v>
      </c>
      <c r="B39" s="33" t="s">
        <v>121</v>
      </c>
      <c r="C39" s="33">
        <v>100</v>
      </c>
      <c r="I39" s="62" t="s">
        <v>369</v>
      </c>
      <c r="J39" s="62" t="s">
        <v>370</v>
      </c>
      <c r="K39" s="63"/>
    </row>
    <row r="40" spans="1:11" ht="12" x14ac:dyDescent="0.25">
      <c r="A40" s="65" t="s">
        <v>531</v>
      </c>
      <c r="B40" s="33" t="s">
        <v>120</v>
      </c>
      <c r="C40" s="33">
        <v>100</v>
      </c>
      <c r="I40" s="62" t="s">
        <v>375</v>
      </c>
      <c r="J40" s="62" t="s">
        <v>376</v>
      </c>
      <c r="K40" s="63"/>
    </row>
    <row r="41" spans="1:11" ht="12" x14ac:dyDescent="0.25">
      <c r="A41" s="65" t="s">
        <v>532</v>
      </c>
      <c r="B41" s="33" t="s">
        <v>121</v>
      </c>
      <c r="C41" s="33">
        <v>100</v>
      </c>
      <c r="I41" s="62" t="s">
        <v>381</v>
      </c>
      <c r="J41" s="62" t="s">
        <v>382</v>
      </c>
      <c r="K41" s="63"/>
    </row>
    <row r="42" spans="1:11" ht="12" x14ac:dyDescent="0.25">
      <c r="A42" s="65" t="s">
        <v>533</v>
      </c>
      <c r="B42" s="33" t="s">
        <v>121</v>
      </c>
      <c r="C42" s="33">
        <v>100</v>
      </c>
      <c r="I42" s="62" t="s">
        <v>386</v>
      </c>
      <c r="J42" s="62" t="s">
        <v>387</v>
      </c>
      <c r="K42" s="63"/>
    </row>
    <row r="43" spans="1:11" ht="12" x14ac:dyDescent="0.25">
      <c r="A43" s="65" t="s">
        <v>534</v>
      </c>
      <c r="B43" s="33" t="s">
        <v>120</v>
      </c>
      <c r="C43" s="33">
        <v>100</v>
      </c>
      <c r="I43" s="62" t="s">
        <v>398</v>
      </c>
      <c r="J43" s="62" t="s">
        <v>399</v>
      </c>
      <c r="K43" s="63"/>
    </row>
    <row r="44" spans="1:11" ht="12" x14ac:dyDescent="0.25">
      <c r="A44" s="65" t="s">
        <v>535</v>
      </c>
      <c r="B44" s="33" t="s">
        <v>120</v>
      </c>
      <c r="C44" s="33">
        <v>100</v>
      </c>
      <c r="I44" s="62" t="s">
        <v>404</v>
      </c>
      <c r="J44" s="62" t="s">
        <v>405</v>
      </c>
      <c r="K44" s="63"/>
    </row>
    <row r="45" spans="1:11" ht="12" x14ac:dyDescent="0.25">
      <c r="A45" s="65" t="s">
        <v>536</v>
      </c>
      <c r="B45" s="33" t="s">
        <v>120</v>
      </c>
      <c r="C45" s="33">
        <v>100</v>
      </c>
      <c r="I45" s="62" t="s">
        <v>410</v>
      </c>
      <c r="J45" s="62" t="s">
        <v>411</v>
      </c>
      <c r="K45" s="63"/>
    </row>
    <row r="46" spans="1:11" ht="12" x14ac:dyDescent="0.25">
      <c r="A46" s="65" t="s">
        <v>537</v>
      </c>
      <c r="B46" s="33" t="s">
        <v>120</v>
      </c>
      <c r="C46" s="33">
        <v>100</v>
      </c>
      <c r="I46" s="62" t="s">
        <v>416</v>
      </c>
      <c r="J46" s="62" t="s">
        <v>417</v>
      </c>
      <c r="K46" s="63"/>
    </row>
    <row r="47" spans="1:11" ht="12" x14ac:dyDescent="0.25">
      <c r="A47" s="65" t="s">
        <v>538</v>
      </c>
      <c r="B47" s="33" t="s">
        <v>121</v>
      </c>
      <c r="C47" s="33">
        <v>100</v>
      </c>
      <c r="I47" s="62" t="s">
        <v>422</v>
      </c>
      <c r="J47" s="62" t="s">
        <v>423</v>
      </c>
      <c r="K47" s="63"/>
    </row>
    <row r="48" spans="1:11" ht="12" x14ac:dyDescent="0.25">
      <c r="A48" s="65" t="s">
        <v>539</v>
      </c>
      <c r="B48" s="33" t="s">
        <v>121</v>
      </c>
      <c r="C48" s="33">
        <v>100</v>
      </c>
      <c r="I48" s="62" t="s">
        <v>426</v>
      </c>
      <c r="J48" s="62" t="s">
        <v>427</v>
      </c>
      <c r="K48" s="63"/>
    </row>
    <row r="49" spans="1:11" ht="12" x14ac:dyDescent="0.25">
      <c r="A49" s="65" t="s">
        <v>540</v>
      </c>
      <c r="B49" s="33" t="s">
        <v>120</v>
      </c>
      <c r="C49" s="33">
        <v>100</v>
      </c>
      <c r="I49" s="62" t="s">
        <v>432</v>
      </c>
      <c r="J49" s="62" t="s">
        <v>433</v>
      </c>
      <c r="K49" s="63"/>
    </row>
    <row r="50" spans="1:11" ht="12" x14ac:dyDescent="0.25">
      <c r="A50" s="65" t="s">
        <v>541</v>
      </c>
      <c r="B50" s="33" t="s">
        <v>120</v>
      </c>
      <c r="C50" s="33">
        <v>100</v>
      </c>
      <c r="I50" s="62" t="s">
        <v>437</v>
      </c>
      <c r="J50" s="62" t="s">
        <v>438</v>
      </c>
      <c r="K50" s="63"/>
    </row>
    <row r="51" spans="1:11" ht="12" x14ac:dyDescent="0.25">
      <c r="A51" s="65" t="s">
        <v>542</v>
      </c>
      <c r="B51" s="33" t="s">
        <v>121</v>
      </c>
      <c r="C51" s="33">
        <v>100</v>
      </c>
      <c r="I51" s="62" t="s">
        <v>442</v>
      </c>
      <c r="J51" s="62" t="s">
        <v>443</v>
      </c>
      <c r="K51" s="63"/>
    </row>
    <row r="52" spans="1:11" ht="12" x14ac:dyDescent="0.25">
      <c r="A52" s="65" t="s">
        <v>543</v>
      </c>
      <c r="B52" s="33" t="s">
        <v>120</v>
      </c>
      <c r="C52" s="33">
        <v>100</v>
      </c>
      <c r="I52" s="62" t="s">
        <v>448</v>
      </c>
      <c r="J52" s="62" t="s">
        <v>449</v>
      </c>
      <c r="K52" s="63"/>
    </row>
    <row r="53" spans="1:11" ht="12" x14ac:dyDescent="0.25">
      <c r="A53" s="65" t="s">
        <v>544</v>
      </c>
      <c r="B53" s="33" t="s">
        <v>120</v>
      </c>
      <c r="C53" s="33">
        <v>100</v>
      </c>
      <c r="I53" s="62" t="s">
        <v>453</v>
      </c>
      <c r="J53" s="62" t="s">
        <v>454</v>
      </c>
      <c r="K53" s="63"/>
    </row>
    <row r="54" spans="1:11" ht="12" x14ac:dyDescent="0.25">
      <c r="A54" s="65" t="s">
        <v>545</v>
      </c>
      <c r="B54" s="33" t="s">
        <v>120</v>
      </c>
      <c r="C54" s="33">
        <v>100</v>
      </c>
      <c r="I54" s="62" t="s">
        <v>464</v>
      </c>
      <c r="J54" s="62" t="s">
        <v>459</v>
      </c>
      <c r="K54" s="63"/>
    </row>
    <row r="55" spans="1:11" ht="12" x14ac:dyDescent="0.25">
      <c r="A55" s="65" t="s">
        <v>546</v>
      </c>
      <c r="B55" s="33" t="s">
        <v>120</v>
      </c>
      <c r="C55" s="33">
        <v>100</v>
      </c>
      <c r="I55" s="62" t="s">
        <v>469</v>
      </c>
      <c r="J55" s="62" t="s">
        <v>470</v>
      </c>
      <c r="K55" s="63"/>
    </row>
    <row r="56" spans="1:11" ht="12" x14ac:dyDescent="0.25">
      <c r="A56" s="65" t="s">
        <v>547</v>
      </c>
      <c r="B56" s="33" t="s">
        <v>121</v>
      </c>
      <c r="C56" s="33">
        <v>100</v>
      </c>
      <c r="I56" s="62" t="s">
        <v>474</v>
      </c>
      <c r="J56" s="62" t="s">
        <v>475</v>
      </c>
      <c r="K56" s="63"/>
    </row>
    <row r="57" spans="1:11" ht="12" x14ac:dyDescent="0.25">
      <c r="A57" s="65" t="s">
        <v>548</v>
      </c>
      <c r="B57" s="33" t="s">
        <v>121</v>
      </c>
      <c r="C57" s="33">
        <v>100</v>
      </c>
      <c r="I57" s="62" t="s">
        <v>480</v>
      </c>
      <c r="J57" s="62" t="s">
        <v>481</v>
      </c>
      <c r="K57" s="63"/>
    </row>
    <row r="58" spans="1:11" ht="12" x14ac:dyDescent="0.25">
      <c r="A58" s="65" t="s">
        <v>549</v>
      </c>
      <c r="B58" s="33" t="s">
        <v>120</v>
      </c>
      <c r="C58" s="33">
        <v>100</v>
      </c>
      <c r="I58" s="62" t="s">
        <v>138</v>
      </c>
      <c r="J58" s="62" t="s">
        <v>139</v>
      </c>
      <c r="K58" s="63"/>
    </row>
    <row r="59" spans="1:11" ht="12" x14ac:dyDescent="0.25">
      <c r="A59" s="65" t="s">
        <v>550</v>
      </c>
      <c r="B59" s="33" t="s">
        <v>121</v>
      </c>
      <c r="C59" s="33">
        <v>100</v>
      </c>
      <c r="I59" s="62" t="s">
        <v>146</v>
      </c>
      <c r="J59" s="62" t="s">
        <v>147</v>
      </c>
      <c r="K59" s="63"/>
    </row>
    <row r="60" spans="1:11" ht="12" x14ac:dyDescent="0.25">
      <c r="A60" s="65" t="s">
        <v>551</v>
      </c>
      <c r="B60" s="33" t="s">
        <v>120</v>
      </c>
      <c r="C60" s="33">
        <v>100</v>
      </c>
      <c r="I60" s="62" t="s">
        <v>154</v>
      </c>
      <c r="J60" s="62" t="s">
        <v>155</v>
      </c>
      <c r="K60" s="63"/>
    </row>
    <row r="61" spans="1:11" ht="12" x14ac:dyDescent="0.25">
      <c r="A61" s="65" t="s">
        <v>552</v>
      </c>
      <c r="B61" s="33" t="s">
        <v>120</v>
      </c>
      <c r="C61" s="33">
        <v>100</v>
      </c>
      <c r="I61" s="62" t="s">
        <v>162</v>
      </c>
      <c r="J61" s="62" t="s">
        <v>163</v>
      </c>
      <c r="K61" s="63"/>
    </row>
    <row r="62" spans="1:11" ht="12" x14ac:dyDescent="0.25">
      <c r="A62" s="65" t="s">
        <v>553</v>
      </c>
      <c r="B62" s="33" t="s">
        <v>120</v>
      </c>
      <c r="C62" s="33">
        <v>100</v>
      </c>
      <c r="I62" s="62" t="s">
        <v>170</v>
      </c>
      <c r="J62" s="62" t="s">
        <v>171</v>
      </c>
      <c r="K62" s="63"/>
    </row>
    <row r="63" spans="1:11" ht="12" x14ac:dyDescent="0.25">
      <c r="A63" s="65" t="s">
        <v>554</v>
      </c>
      <c r="B63" s="33" t="s">
        <v>120</v>
      </c>
      <c r="C63" s="33">
        <v>100</v>
      </c>
      <c r="I63" s="62" t="s">
        <v>178</v>
      </c>
      <c r="J63" s="62" t="s">
        <v>179</v>
      </c>
      <c r="K63" s="63"/>
    </row>
    <row r="64" spans="1:11" ht="12" x14ac:dyDescent="0.25">
      <c r="A64" s="65" t="s">
        <v>555</v>
      </c>
      <c r="B64" s="33" t="s">
        <v>120</v>
      </c>
      <c r="C64" s="33">
        <v>100</v>
      </c>
      <c r="I64" s="62" t="s">
        <v>186</v>
      </c>
      <c r="J64" s="62" t="s">
        <v>187</v>
      </c>
    </row>
    <row r="65" spans="1:10" ht="12" x14ac:dyDescent="0.25">
      <c r="A65" s="65" t="s">
        <v>556</v>
      </c>
      <c r="B65" s="33" t="s">
        <v>120</v>
      </c>
      <c r="C65" s="33">
        <v>100</v>
      </c>
      <c r="I65" s="62" t="s">
        <v>194</v>
      </c>
      <c r="J65" s="62" t="s">
        <v>195</v>
      </c>
    </row>
    <row r="66" spans="1:10" ht="12" x14ac:dyDescent="0.25">
      <c r="A66" s="65" t="s">
        <v>557</v>
      </c>
      <c r="B66" s="33" t="s">
        <v>121</v>
      </c>
      <c r="C66" s="33">
        <v>100</v>
      </c>
      <c r="I66" s="62" t="s">
        <v>202</v>
      </c>
      <c r="J66" s="62" t="s">
        <v>203</v>
      </c>
    </row>
    <row r="67" spans="1:10" ht="12" x14ac:dyDescent="0.25">
      <c r="A67" s="65" t="s">
        <v>558</v>
      </c>
      <c r="B67" s="33" t="s">
        <v>120</v>
      </c>
      <c r="C67" s="33">
        <v>100</v>
      </c>
      <c r="I67" s="62" t="s">
        <v>213</v>
      </c>
      <c r="J67" s="62" t="s">
        <v>214</v>
      </c>
    </row>
    <row r="68" spans="1:10" ht="12" x14ac:dyDescent="0.25">
      <c r="A68" s="65" t="s">
        <v>559</v>
      </c>
      <c r="B68" s="33" t="s">
        <v>121</v>
      </c>
      <c r="C68" s="33">
        <v>100</v>
      </c>
      <c r="I68" s="62" t="s">
        <v>219</v>
      </c>
      <c r="J68" s="62" t="s">
        <v>220</v>
      </c>
    </row>
    <row r="69" spans="1:10" ht="12" x14ac:dyDescent="0.25">
      <c r="A69" s="65" t="s">
        <v>560</v>
      </c>
      <c r="B69" s="33" t="s">
        <v>121</v>
      </c>
      <c r="C69" s="33">
        <v>100</v>
      </c>
      <c r="I69" s="62" t="s">
        <v>225</v>
      </c>
      <c r="J69" s="62" t="s">
        <v>226</v>
      </c>
    </row>
    <row r="70" spans="1:10" ht="12" x14ac:dyDescent="0.25">
      <c r="A70" s="65" t="s">
        <v>561</v>
      </c>
      <c r="B70" s="33" t="s">
        <v>121</v>
      </c>
      <c r="C70" s="33">
        <v>100</v>
      </c>
      <c r="I70" s="62" t="s">
        <v>230</v>
      </c>
      <c r="J70" s="62" t="s">
        <v>231</v>
      </c>
    </row>
    <row r="71" spans="1:10" ht="12" x14ac:dyDescent="0.25">
      <c r="A71" s="65" t="s">
        <v>562</v>
      </c>
      <c r="B71" s="33" t="s">
        <v>120</v>
      </c>
      <c r="C71" s="33">
        <v>100</v>
      </c>
      <c r="I71" s="62" t="s">
        <v>236</v>
      </c>
      <c r="J71" s="62" t="s">
        <v>237</v>
      </c>
    </row>
    <row r="72" spans="1:10" ht="12" x14ac:dyDescent="0.25">
      <c r="A72" s="65" t="s">
        <v>563</v>
      </c>
      <c r="B72" s="33" t="s">
        <v>120</v>
      </c>
      <c r="C72" s="33">
        <v>100</v>
      </c>
      <c r="I72" s="62" t="s">
        <v>242</v>
      </c>
      <c r="J72" s="62" t="s">
        <v>243</v>
      </c>
    </row>
    <row r="73" spans="1:10" ht="12" x14ac:dyDescent="0.25">
      <c r="A73" s="65" t="s">
        <v>564</v>
      </c>
      <c r="B73" s="33" t="s">
        <v>121</v>
      </c>
      <c r="C73" s="33">
        <v>100</v>
      </c>
      <c r="I73" s="62" t="s">
        <v>248</v>
      </c>
      <c r="J73" s="62" t="s">
        <v>249</v>
      </c>
    </row>
    <row r="74" spans="1:10" ht="12" x14ac:dyDescent="0.25">
      <c r="A74" s="65" t="s">
        <v>565</v>
      </c>
      <c r="B74" s="33" t="s">
        <v>120</v>
      </c>
      <c r="C74" s="33">
        <v>100</v>
      </c>
      <c r="I74" s="62" t="s">
        <v>254</v>
      </c>
      <c r="J74" s="62" t="s">
        <v>255</v>
      </c>
    </row>
    <row r="75" spans="1:10" ht="12" x14ac:dyDescent="0.25">
      <c r="A75" s="65" t="s">
        <v>566</v>
      </c>
      <c r="B75" s="33" t="s">
        <v>120</v>
      </c>
      <c r="C75" s="33">
        <v>100</v>
      </c>
      <c r="I75" s="62" t="s">
        <v>260</v>
      </c>
      <c r="J75" s="62" t="s">
        <v>261</v>
      </c>
    </row>
    <row r="76" spans="1:10" ht="12" x14ac:dyDescent="0.25">
      <c r="A76" s="65" t="s">
        <v>567</v>
      </c>
      <c r="B76" s="33" t="s">
        <v>120</v>
      </c>
      <c r="C76" s="33">
        <v>100</v>
      </c>
      <c r="I76" s="62" t="s">
        <v>266</v>
      </c>
      <c r="J76" s="62" t="s">
        <v>267</v>
      </c>
    </row>
    <row r="77" spans="1:10" ht="12" x14ac:dyDescent="0.25">
      <c r="A77" s="65" t="s">
        <v>568</v>
      </c>
      <c r="B77" s="33" t="s">
        <v>121</v>
      </c>
      <c r="C77" s="33">
        <v>100</v>
      </c>
      <c r="I77" s="62" t="s">
        <v>272</v>
      </c>
      <c r="J77" s="62" t="s">
        <v>273</v>
      </c>
    </row>
    <row r="78" spans="1:10" ht="12" x14ac:dyDescent="0.25">
      <c r="A78" s="65" t="s">
        <v>569</v>
      </c>
      <c r="B78" s="33" t="s">
        <v>120</v>
      </c>
      <c r="C78" s="33">
        <v>100</v>
      </c>
      <c r="I78" s="62" t="s">
        <v>278</v>
      </c>
      <c r="J78" s="62" t="s">
        <v>279</v>
      </c>
    </row>
    <row r="79" spans="1:10" ht="12" x14ac:dyDescent="0.25">
      <c r="A79" s="65" t="s">
        <v>570</v>
      </c>
      <c r="B79" s="33" t="s">
        <v>121</v>
      </c>
      <c r="C79" s="33">
        <v>100</v>
      </c>
      <c r="I79" s="62" t="s">
        <v>283</v>
      </c>
      <c r="J79" s="62" t="s">
        <v>284</v>
      </c>
    </row>
    <row r="80" spans="1:10" ht="12" x14ac:dyDescent="0.25">
      <c r="A80" s="65" t="s">
        <v>571</v>
      </c>
      <c r="B80" s="33" t="s">
        <v>121</v>
      </c>
      <c r="C80" s="33">
        <v>100</v>
      </c>
      <c r="I80" s="62" t="s">
        <v>294</v>
      </c>
      <c r="J80" s="62" t="s">
        <v>295</v>
      </c>
    </row>
    <row r="81" spans="1:10" ht="12" x14ac:dyDescent="0.25">
      <c r="A81" s="65" t="s">
        <v>572</v>
      </c>
      <c r="B81" s="33" t="s">
        <v>121</v>
      </c>
      <c r="C81" s="33">
        <v>100</v>
      </c>
      <c r="I81" s="62" t="s">
        <v>300</v>
      </c>
      <c r="J81" s="62" t="s">
        <v>301</v>
      </c>
    </row>
    <row r="82" spans="1:10" ht="12" x14ac:dyDescent="0.25">
      <c r="A82" s="65" t="s">
        <v>573</v>
      </c>
      <c r="B82" s="33" t="s">
        <v>121</v>
      </c>
      <c r="C82" s="33">
        <v>100</v>
      </c>
      <c r="I82" s="62" t="s">
        <v>306</v>
      </c>
      <c r="J82" s="62" t="s">
        <v>307</v>
      </c>
    </row>
    <row r="83" spans="1:10" ht="12" x14ac:dyDescent="0.25">
      <c r="A83" s="65" t="s">
        <v>574</v>
      </c>
      <c r="B83" s="33" t="s">
        <v>121</v>
      </c>
      <c r="C83" s="33">
        <v>100</v>
      </c>
      <c r="I83" s="62" t="s">
        <v>312</v>
      </c>
      <c r="J83" s="62" t="s">
        <v>313</v>
      </c>
    </row>
    <row r="84" spans="1:10" ht="12" x14ac:dyDescent="0.25">
      <c r="A84" s="65" t="s">
        <v>575</v>
      </c>
      <c r="B84" s="33" t="s">
        <v>120</v>
      </c>
      <c r="C84" s="33">
        <v>100</v>
      </c>
      <c r="I84" s="62" t="s">
        <v>318</v>
      </c>
      <c r="J84" s="62" t="s">
        <v>319</v>
      </c>
    </row>
    <row r="85" spans="1:10" ht="12" x14ac:dyDescent="0.25">
      <c r="A85" s="65" t="s">
        <v>576</v>
      </c>
      <c r="B85" s="33" t="s">
        <v>120</v>
      </c>
      <c r="C85" s="33">
        <v>100</v>
      </c>
      <c r="I85" s="62" t="s">
        <v>324</v>
      </c>
      <c r="J85" s="62" t="s">
        <v>325</v>
      </c>
    </row>
    <row r="86" spans="1:10" ht="12" x14ac:dyDescent="0.25">
      <c r="A86" s="65" t="s">
        <v>577</v>
      </c>
      <c r="B86" s="33" t="s">
        <v>120</v>
      </c>
      <c r="C86" s="33">
        <v>100</v>
      </c>
      <c r="I86" s="62" t="s">
        <v>330</v>
      </c>
      <c r="J86" s="62" t="s">
        <v>289</v>
      </c>
    </row>
    <row r="87" spans="1:10" ht="12" x14ac:dyDescent="0.25">
      <c r="A87" s="65" t="s">
        <v>578</v>
      </c>
      <c r="B87" s="33" t="s">
        <v>121</v>
      </c>
      <c r="C87" s="33">
        <v>100</v>
      </c>
      <c r="I87" s="62" t="s">
        <v>335</v>
      </c>
      <c r="J87" s="62" t="s">
        <v>336</v>
      </c>
    </row>
    <row r="88" spans="1:10" ht="12" x14ac:dyDescent="0.25">
      <c r="A88" s="65" t="s">
        <v>579</v>
      </c>
      <c r="B88" s="33" t="s">
        <v>120</v>
      </c>
      <c r="C88" s="33">
        <v>100</v>
      </c>
      <c r="I88" s="62" t="s">
        <v>347</v>
      </c>
      <c r="J88" s="62" t="s">
        <v>348</v>
      </c>
    </row>
    <row r="89" spans="1:10" ht="12" x14ac:dyDescent="0.25">
      <c r="A89" s="65" t="s">
        <v>580</v>
      </c>
      <c r="B89" s="33" t="s">
        <v>120</v>
      </c>
      <c r="C89" s="33">
        <v>100</v>
      </c>
      <c r="I89" s="62" t="s">
        <v>353</v>
      </c>
      <c r="J89" s="62" t="s">
        <v>354</v>
      </c>
    </row>
    <row r="90" spans="1:10" ht="12" x14ac:dyDescent="0.25">
      <c r="A90" s="65" t="s">
        <v>581</v>
      </c>
      <c r="B90" s="33" t="s">
        <v>120</v>
      </c>
      <c r="C90" s="33">
        <v>100</v>
      </c>
      <c r="I90" s="62" t="s">
        <v>359</v>
      </c>
      <c r="J90" s="62" t="s">
        <v>360</v>
      </c>
    </row>
    <row r="91" spans="1:10" ht="12" x14ac:dyDescent="0.25">
      <c r="A91" s="65" t="s">
        <v>582</v>
      </c>
      <c r="B91" s="33" t="s">
        <v>120</v>
      </c>
      <c r="C91" s="33">
        <v>100</v>
      </c>
      <c r="I91" s="62" t="s">
        <v>365</v>
      </c>
      <c r="J91" s="62" t="s">
        <v>366</v>
      </c>
    </row>
    <row r="92" spans="1:10" ht="12" x14ac:dyDescent="0.25">
      <c r="A92" s="65" t="s">
        <v>583</v>
      </c>
      <c r="B92" s="33" t="s">
        <v>120</v>
      </c>
      <c r="C92" s="33">
        <v>100</v>
      </c>
      <c r="I92" s="62" t="s">
        <v>371</v>
      </c>
      <c r="J92" s="62" t="s">
        <v>372</v>
      </c>
    </row>
    <row r="93" spans="1:10" ht="12" x14ac:dyDescent="0.25">
      <c r="A93" s="65" t="s">
        <v>584</v>
      </c>
      <c r="B93" s="33" t="s">
        <v>120</v>
      </c>
      <c r="C93" s="33">
        <v>100</v>
      </c>
      <c r="I93" s="62" t="s">
        <v>377</v>
      </c>
      <c r="J93" s="62" t="s">
        <v>378</v>
      </c>
    </row>
    <row r="94" spans="1:10" ht="12" x14ac:dyDescent="0.25">
      <c r="A94" s="65" t="s">
        <v>585</v>
      </c>
      <c r="B94" s="33" t="s">
        <v>120</v>
      </c>
      <c r="C94" s="33">
        <v>100</v>
      </c>
      <c r="I94" s="62" t="s">
        <v>383</v>
      </c>
      <c r="J94" s="62" t="s">
        <v>342</v>
      </c>
    </row>
    <row r="95" spans="1:10" ht="12" x14ac:dyDescent="0.25">
      <c r="A95" s="65" t="s">
        <v>586</v>
      </c>
      <c r="B95" s="33" t="s">
        <v>121</v>
      </c>
      <c r="C95" s="33">
        <v>100</v>
      </c>
      <c r="I95" s="62" t="s">
        <v>388</v>
      </c>
      <c r="J95" s="62" t="s">
        <v>389</v>
      </c>
    </row>
    <row r="96" spans="1:10" ht="12" x14ac:dyDescent="0.25">
      <c r="A96" s="65" t="s">
        <v>587</v>
      </c>
      <c r="B96" s="33" t="s">
        <v>120</v>
      </c>
      <c r="C96" s="33">
        <v>100</v>
      </c>
      <c r="I96" s="62" t="s">
        <v>400</v>
      </c>
      <c r="J96" s="62" t="s">
        <v>401</v>
      </c>
    </row>
    <row r="97" spans="1:10" ht="12" x14ac:dyDescent="0.25">
      <c r="A97" s="65" t="s">
        <v>588</v>
      </c>
      <c r="B97" s="33" t="s">
        <v>121</v>
      </c>
      <c r="C97" s="33">
        <v>100</v>
      </c>
      <c r="I97" s="62" t="s">
        <v>406</v>
      </c>
      <c r="J97" s="62" t="s">
        <v>407</v>
      </c>
    </row>
    <row r="98" spans="1:10" ht="12" x14ac:dyDescent="0.25">
      <c r="A98" s="65" t="s">
        <v>589</v>
      </c>
      <c r="B98" s="33" t="s">
        <v>120</v>
      </c>
      <c r="C98" s="33">
        <v>100</v>
      </c>
      <c r="I98" s="62" t="s">
        <v>412</v>
      </c>
      <c r="J98" s="62" t="s">
        <v>413</v>
      </c>
    </row>
    <row r="99" spans="1:10" ht="12" x14ac:dyDescent="0.25">
      <c r="A99" s="65" t="s">
        <v>590</v>
      </c>
      <c r="B99" s="33" t="s">
        <v>121</v>
      </c>
      <c r="C99" s="33">
        <v>100</v>
      </c>
      <c r="I99" s="62" t="s">
        <v>418</v>
      </c>
      <c r="J99" s="62" t="s">
        <v>419</v>
      </c>
    </row>
    <row r="100" spans="1:10" ht="12" x14ac:dyDescent="0.25">
      <c r="A100" s="65" t="s">
        <v>591</v>
      </c>
      <c r="B100" s="33" t="s">
        <v>121</v>
      </c>
      <c r="C100" s="33">
        <v>100</v>
      </c>
      <c r="I100" s="62" t="s">
        <v>424</v>
      </c>
      <c r="J100" s="62" t="s">
        <v>425</v>
      </c>
    </row>
    <row r="101" spans="1:10" ht="12" x14ac:dyDescent="0.25">
      <c r="A101" s="65" t="s">
        <v>592</v>
      </c>
      <c r="B101" s="33" t="s">
        <v>121</v>
      </c>
      <c r="C101" s="33">
        <v>100</v>
      </c>
      <c r="I101" s="62" t="s">
        <v>428</v>
      </c>
      <c r="J101" s="62" t="s">
        <v>429</v>
      </c>
    </row>
    <row r="102" spans="1:10" ht="12" x14ac:dyDescent="0.25">
      <c r="A102" s="65" t="s">
        <v>593</v>
      </c>
      <c r="B102" s="33" t="s">
        <v>121</v>
      </c>
      <c r="C102" s="33">
        <v>100</v>
      </c>
      <c r="I102" s="62" t="s">
        <v>434</v>
      </c>
      <c r="J102" s="62" t="s">
        <v>435</v>
      </c>
    </row>
    <row r="103" spans="1:10" ht="12" x14ac:dyDescent="0.25">
      <c r="A103" s="65" t="s">
        <v>594</v>
      </c>
      <c r="B103" s="33" t="s">
        <v>120</v>
      </c>
      <c r="C103" s="33">
        <v>100</v>
      </c>
      <c r="I103" s="62" t="s">
        <v>439</v>
      </c>
      <c r="J103" s="62" t="s">
        <v>395</v>
      </c>
    </row>
    <row r="104" spans="1:10" ht="12" x14ac:dyDescent="0.25">
      <c r="A104" s="65" t="s">
        <v>595</v>
      </c>
      <c r="B104" s="33" t="s">
        <v>120</v>
      </c>
      <c r="C104" s="33">
        <v>100</v>
      </c>
      <c r="I104" s="62" t="s">
        <v>444</v>
      </c>
      <c r="J104" s="62" t="s">
        <v>445</v>
      </c>
    </row>
    <row r="105" spans="1:10" ht="12" x14ac:dyDescent="0.25">
      <c r="A105" s="65" t="s">
        <v>596</v>
      </c>
      <c r="B105" s="33" t="s">
        <v>121</v>
      </c>
      <c r="C105" s="33">
        <v>100</v>
      </c>
      <c r="I105" s="62" t="s">
        <v>450</v>
      </c>
      <c r="J105" s="62" t="s">
        <v>451</v>
      </c>
    </row>
    <row r="106" spans="1:10" ht="12" x14ac:dyDescent="0.25">
      <c r="A106" s="65" t="s">
        <v>597</v>
      </c>
      <c r="B106" s="33" t="s">
        <v>120</v>
      </c>
      <c r="C106" s="33">
        <v>100</v>
      </c>
      <c r="I106" s="62" t="s">
        <v>460</v>
      </c>
      <c r="J106" s="62" t="s">
        <v>461</v>
      </c>
    </row>
    <row r="107" spans="1:10" ht="12" x14ac:dyDescent="0.25">
      <c r="A107" s="65" t="s">
        <v>598</v>
      </c>
      <c r="B107" s="33" t="s">
        <v>121</v>
      </c>
      <c r="C107" s="33">
        <v>100</v>
      </c>
      <c r="I107" s="62" t="s">
        <v>465</v>
      </c>
      <c r="J107" s="62" t="s">
        <v>466</v>
      </c>
    </row>
    <row r="108" spans="1:10" ht="12" x14ac:dyDescent="0.25">
      <c r="A108" s="65" t="s">
        <v>599</v>
      </c>
      <c r="B108" s="33" t="s">
        <v>120</v>
      </c>
      <c r="C108" s="33">
        <v>100</v>
      </c>
      <c r="I108" s="62" t="s">
        <v>471</v>
      </c>
      <c r="J108" s="62" t="s">
        <v>472</v>
      </c>
    </row>
    <row r="109" spans="1:10" ht="12" x14ac:dyDescent="0.25">
      <c r="A109" s="65" t="s">
        <v>600</v>
      </c>
      <c r="B109" s="33" t="s">
        <v>120</v>
      </c>
      <c r="C109" s="33">
        <v>100</v>
      </c>
      <c r="I109" s="62" t="s">
        <v>476</v>
      </c>
      <c r="J109" s="62" t="s">
        <v>477</v>
      </c>
    </row>
    <row r="110" spans="1:10" ht="12" x14ac:dyDescent="0.25">
      <c r="A110" s="65" t="s">
        <v>601</v>
      </c>
      <c r="B110" s="33" t="s">
        <v>120</v>
      </c>
      <c r="C110" s="33">
        <v>100</v>
      </c>
      <c r="I110" s="62" t="s">
        <v>482</v>
      </c>
      <c r="J110" s="62" t="s">
        <v>483</v>
      </c>
    </row>
    <row r="111" spans="1:10" ht="12" x14ac:dyDescent="0.25">
      <c r="A111" s="65" t="s">
        <v>602</v>
      </c>
      <c r="B111" s="33" t="s">
        <v>121</v>
      </c>
      <c r="C111" s="33">
        <v>100</v>
      </c>
      <c r="I111" s="62" t="s">
        <v>486</v>
      </c>
      <c r="J111" s="62" t="s">
        <v>487</v>
      </c>
    </row>
    <row r="112" spans="1:10" ht="12" x14ac:dyDescent="0.25">
      <c r="A112" s="65" t="s">
        <v>603</v>
      </c>
      <c r="B112" s="33" t="s">
        <v>121</v>
      </c>
      <c r="C112" s="33">
        <v>100</v>
      </c>
      <c r="I112" s="62" t="s">
        <v>140</v>
      </c>
      <c r="J112" s="62" t="s">
        <v>141</v>
      </c>
    </row>
    <row r="113" spans="1:10" ht="12" x14ac:dyDescent="0.25">
      <c r="A113" s="65" t="s">
        <v>604</v>
      </c>
      <c r="B113" s="33" t="s">
        <v>121</v>
      </c>
      <c r="C113" s="33">
        <v>100</v>
      </c>
      <c r="I113" s="62" t="s">
        <v>148</v>
      </c>
      <c r="J113" s="62" t="s">
        <v>149</v>
      </c>
    </row>
    <row r="114" spans="1:10" ht="12" x14ac:dyDescent="0.25">
      <c r="A114" s="65" t="s">
        <v>605</v>
      </c>
      <c r="B114" s="33" t="s">
        <v>121</v>
      </c>
      <c r="C114" s="33">
        <v>100</v>
      </c>
      <c r="I114" s="62" t="s">
        <v>156</v>
      </c>
      <c r="J114" s="62" t="s">
        <v>157</v>
      </c>
    </row>
    <row r="115" spans="1:10" ht="12" x14ac:dyDescent="0.25">
      <c r="A115" s="65" t="s">
        <v>606</v>
      </c>
      <c r="B115" s="33" t="s">
        <v>121</v>
      </c>
      <c r="C115" s="33">
        <v>100</v>
      </c>
      <c r="I115" s="62" t="s">
        <v>164</v>
      </c>
      <c r="J115" s="62" t="s">
        <v>165</v>
      </c>
    </row>
    <row r="116" spans="1:10" ht="12" x14ac:dyDescent="0.25">
      <c r="A116" s="65" t="s">
        <v>607</v>
      </c>
      <c r="B116" s="33" t="s">
        <v>120</v>
      </c>
      <c r="C116" s="33">
        <v>100</v>
      </c>
      <c r="I116" s="62" t="s">
        <v>172</v>
      </c>
      <c r="J116" s="62" t="s">
        <v>173</v>
      </c>
    </row>
    <row r="117" spans="1:10" ht="12" x14ac:dyDescent="0.25">
      <c r="A117" s="65" t="s">
        <v>608</v>
      </c>
      <c r="B117" s="33" t="s">
        <v>120</v>
      </c>
      <c r="C117" s="33">
        <v>100</v>
      </c>
      <c r="I117" s="62" t="s">
        <v>180</v>
      </c>
      <c r="J117" s="62" t="s">
        <v>181</v>
      </c>
    </row>
    <row r="118" spans="1:10" ht="12" x14ac:dyDescent="0.25">
      <c r="A118" s="65" t="s">
        <v>609</v>
      </c>
      <c r="B118" s="33" t="s">
        <v>120</v>
      </c>
      <c r="C118" s="33">
        <v>100</v>
      </c>
      <c r="I118" s="62" t="s">
        <v>188</v>
      </c>
      <c r="J118" s="62" t="s">
        <v>189</v>
      </c>
    </row>
    <row r="119" spans="1:10" ht="12" x14ac:dyDescent="0.25">
      <c r="A119" s="65" t="s">
        <v>610</v>
      </c>
      <c r="B119" s="33" t="s">
        <v>120</v>
      </c>
      <c r="C119" s="33">
        <v>100</v>
      </c>
      <c r="I119" s="62" t="s">
        <v>204</v>
      </c>
      <c r="J119" s="62" t="s">
        <v>205</v>
      </c>
    </row>
    <row r="120" spans="1:10" ht="12" x14ac:dyDescent="0.25">
      <c r="A120" s="65" t="s">
        <v>611</v>
      </c>
      <c r="B120" s="33" t="s">
        <v>120</v>
      </c>
      <c r="C120" s="33">
        <v>100</v>
      </c>
      <c r="I120" s="62" t="s">
        <v>209</v>
      </c>
      <c r="J120" s="62" t="s">
        <v>210</v>
      </c>
    </row>
    <row r="121" spans="1:10" ht="12" x14ac:dyDescent="0.25">
      <c r="A121" s="65" t="s">
        <v>612</v>
      </c>
      <c r="B121" s="33" t="s">
        <v>121</v>
      </c>
      <c r="C121" s="33">
        <v>100</v>
      </c>
      <c r="I121" s="62" t="s">
        <v>215</v>
      </c>
      <c r="J121" s="62" t="s">
        <v>216</v>
      </c>
    </row>
    <row r="122" spans="1:10" ht="12" x14ac:dyDescent="0.25">
      <c r="A122" s="65" t="s">
        <v>613</v>
      </c>
      <c r="B122" s="33" t="s">
        <v>121</v>
      </c>
      <c r="C122" s="33">
        <v>100</v>
      </c>
      <c r="I122" s="62" t="s">
        <v>221</v>
      </c>
      <c r="J122" s="62" t="s">
        <v>222</v>
      </c>
    </row>
    <row r="123" spans="1:10" ht="12" x14ac:dyDescent="0.25">
      <c r="A123" s="65" t="s">
        <v>614</v>
      </c>
      <c r="B123" s="33" t="s">
        <v>121</v>
      </c>
      <c r="C123" s="33">
        <v>100</v>
      </c>
      <c r="I123" s="62" t="s">
        <v>227</v>
      </c>
      <c r="J123" s="62" t="s">
        <v>197</v>
      </c>
    </row>
    <row r="124" spans="1:10" ht="12" x14ac:dyDescent="0.25">
      <c r="A124" s="65" t="s">
        <v>615</v>
      </c>
      <c r="B124" s="33" t="s">
        <v>120</v>
      </c>
      <c r="C124" s="33">
        <v>100</v>
      </c>
      <c r="I124" s="62" t="s">
        <v>232</v>
      </c>
      <c r="J124" s="62" t="s">
        <v>233</v>
      </c>
    </row>
    <row r="125" spans="1:10" ht="12" x14ac:dyDescent="0.25">
      <c r="A125" s="65" t="s">
        <v>616</v>
      </c>
      <c r="B125" s="33" t="s">
        <v>121</v>
      </c>
      <c r="C125" s="33">
        <v>100</v>
      </c>
      <c r="I125" s="62" t="s">
        <v>238</v>
      </c>
      <c r="J125" s="62" t="s">
        <v>239</v>
      </c>
    </row>
    <row r="126" spans="1:10" ht="12" x14ac:dyDescent="0.25">
      <c r="A126" s="65" t="s">
        <v>648</v>
      </c>
      <c r="B126" s="33" t="s">
        <v>121</v>
      </c>
      <c r="C126" s="33">
        <v>100</v>
      </c>
      <c r="I126" s="62" t="s">
        <v>244</v>
      </c>
      <c r="J126" s="62" t="s">
        <v>245</v>
      </c>
    </row>
    <row r="127" spans="1:10" ht="12" x14ac:dyDescent="0.25">
      <c r="A127" s="65" t="s">
        <v>617</v>
      </c>
      <c r="B127" s="33" t="s">
        <v>120</v>
      </c>
      <c r="C127" s="33">
        <v>100</v>
      </c>
      <c r="I127" s="62" t="s">
        <v>256</v>
      </c>
      <c r="J127" s="62" t="s">
        <v>257</v>
      </c>
    </row>
    <row r="128" spans="1:10" ht="12" x14ac:dyDescent="0.25">
      <c r="A128" s="65" t="s">
        <v>618</v>
      </c>
      <c r="B128" s="33" t="s">
        <v>120</v>
      </c>
      <c r="C128" s="33">
        <v>100</v>
      </c>
      <c r="I128" s="62" t="s">
        <v>262</v>
      </c>
      <c r="J128" s="62" t="s">
        <v>263</v>
      </c>
    </row>
    <row r="129" spans="1:10" ht="12" x14ac:dyDescent="0.25">
      <c r="A129" s="65" t="s">
        <v>619</v>
      </c>
      <c r="B129" s="33" t="s">
        <v>120</v>
      </c>
      <c r="C129" s="33">
        <v>100</v>
      </c>
      <c r="I129" s="62" t="s">
        <v>268</v>
      </c>
      <c r="J129" s="62" t="s">
        <v>269</v>
      </c>
    </row>
    <row r="130" spans="1:10" ht="12" x14ac:dyDescent="0.25">
      <c r="A130" s="65" t="s">
        <v>620</v>
      </c>
      <c r="B130" s="33" t="s">
        <v>120</v>
      </c>
      <c r="C130" s="33">
        <v>100</v>
      </c>
      <c r="I130" s="62" t="s">
        <v>274</v>
      </c>
      <c r="J130" s="62" t="s">
        <v>275</v>
      </c>
    </row>
    <row r="131" spans="1:10" ht="12" x14ac:dyDescent="0.25">
      <c r="A131" s="65" t="s">
        <v>621</v>
      </c>
      <c r="B131" s="33" t="s">
        <v>120</v>
      </c>
      <c r="C131" s="33">
        <v>100</v>
      </c>
      <c r="I131" s="62" t="s">
        <v>280</v>
      </c>
      <c r="J131" s="62" t="s">
        <v>281</v>
      </c>
    </row>
    <row r="132" spans="1:10" ht="12" x14ac:dyDescent="0.25">
      <c r="A132" s="65" t="s">
        <v>622</v>
      </c>
      <c r="B132" s="33" t="s">
        <v>120</v>
      </c>
      <c r="C132" s="33">
        <v>100</v>
      </c>
      <c r="I132" s="62" t="s">
        <v>285</v>
      </c>
      <c r="J132" s="62" t="s">
        <v>251</v>
      </c>
    </row>
    <row r="133" spans="1:10" ht="12" x14ac:dyDescent="0.25">
      <c r="A133" s="65" t="s">
        <v>623</v>
      </c>
      <c r="B133" s="33" t="s">
        <v>121</v>
      </c>
      <c r="C133" s="33">
        <v>100</v>
      </c>
      <c r="I133" s="62" t="s">
        <v>290</v>
      </c>
      <c r="J133" s="62" t="s">
        <v>291</v>
      </c>
    </row>
    <row r="134" spans="1:10" ht="12" x14ac:dyDescent="0.25">
      <c r="A134" s="65" t="s">
        <v>624</v>
      </c>
      <c r="B134" s="33" t="s">
        <v>121</v>
      </c>
      <c r="C134" s="33">
        <v>100</v>
      </c>
      <c r="I134" s="62" t="s">
        <v>296</v>
      </c>
      <c r="J134" s="62" t="s">
        <v>297</v>
      </c>
    </row>
    <row r="135" spans="1:10" ht="12" x14ac:dyDescent="0.25">
      <c r="A135" s="65" t="s">
        <v>625</v>
      </c>
      <c r="B135" s="33" t="s">
        <v>120</v>
      </c>
      <c r="C135" s="33">
        <v>100</v>
      </c>
      <c r="I135" s="62" t="s">
        <v>302</v>
      </c>
      <c r="J135" s="62" t="s">
        <v>303</v>
      </c>
    </row>
    <row r="136" spans="1:10" ht="12" x14ac:dyDescent="0.25">
      <c r="A136" s="65" t="s">
        <v>626</v>
      </c>
      <c r="B136" s="33" t="s">
        <v>121</v>
      </c>
      <c r="C136" s="33">
        <v>100</v>
      </c>
      <c r="I136" s="62" t="s">
        <v>308</v>
      </c>
      <c r="J136" s="62" t="s">
        <v>309</v>
      </c>
    </row>
    <row r="137" spans="1:10" ht="12" x14ac:dyDescent="0.25">
      <c r="A137" s="65" t="s">
        <v>627</v>
      </c>
      <c r="B137" s="33" t="s">
        <v>120</v>
      </c>
      <c r="C137" s="33">
        <v>100</v>
      </c>
      <c r="I137" s="62" t="s">
        <v>314</v>
      </c>
      <c r="J137" s="62" t="s">
        <v>315</v>
      </c>
    </row>
    <row r="138" spans="1:10" ht="12" x14ac:dyDescent="0.25">
      <c r="A138" s="65" t="s">
        <v>628</v>
      </c>
      <c r="B138" s="33" t="s">
        <v>120</v>
      </c>
      <c r="C138" s="33">
        <v>100</v>
      </c>
      <c r="I138" s="62" t="s">
        <v>320</v>
      </c>
      <c r="J138" s="62" t="s">
        <v>321</v>
      </c>
    </row>
    <row r="139" spans="1:10" ht="12" x14ac:dyDescent="0.25">
      <c r="A139" s="65" t="s">
        <v>629</v>
      </c>
      <c r="B139" s="33" t="s">
        <v>120</v>
      </c>
      <c r="C139" s="33">
        <v>100</v>
      </c>
      <c r="I139" s="62" t="s">
        <v>326</v>
      </c>
      <c r="J139" s="62" t="s">
        <v>327</v>
      </c>
    </row>
    <row r="140" spans="1:10" ht="12" x14ac:dyDescent="0.25">
      <c r="A140" s="65" t="s">
        <v>630</v>
      </c>
      <c r="B140" s="33" t="s">
        <v>121</v>
      </c>
      <c r="C140" s="33">
        <v>100</v>
      </c>
      <c r="I140" s="62" t="s">
        <v>331</v>
      </c>
      <c r="J140" s="62" t="s">
        <v>332</v>
      </c>
    </row>
    <row r="141" spans="1:10" ht="12" x14ac:dyDescent="0.25">
      <c r="A141" s="65" t="s">
        <v>631</v>
      </c>
      <c r="B141" s="33" t="s">
        <v>121</v>
      </c>
      <c r="C141" s="33">
        <v>100</v>
      </c>
      <c r="I141" s="62" t="s">
        <v>343</v>
      </c>
      <c r="J141" s="62" t="s">
        <v>344</v>
      </c>
    </row>
    <row r="142" spans="1:10" ht="12" x14ac:dyDescent="0.25">
      <c r="A142" s="65" t="s">
        <v>632</v>
      </c>
      <c r="B142" s="33" t="s">
        <v>121</v>
      </c>
      <c r="C142" s="33">
        <v>100</v>
      </c>
      <c r="I142" s="62" t="s">
        <v>349</v>
      </c>
      <c r="J142" s="62" t="s">
        <v>350</v>
      </c>
    </row>
    <row r="143" spans="1:10" ht="12" x14ac:dyDescent="0.25">
      <c r="A143" s="65" t="s">
        <v>633</v>
      </c>
      <c r="B143" s="33" t="s">
        <v>120</v>
      </c>
      <c r="C143" s="33">
        <v>100</v>
      </c>
      <c r="I143" s="62" t="s">
        <v>355</v>
      </c>
      <c r="J143" s="62" t="s">
        <v>356</v>
      </c>
    </row>
    <row r="144" spans="1:10" ht="12" x14ac:dyDescent="0.25">
      <c r="A144" s="65" t="s">
        <v>634</v>
      </c>
      <c r="B144" s="33" t="s">
        <v>121</v>
      </c>
      <c r="C144" s="33">
        <v>100</v>
      </c>
      <c r="I144" s="62" t="s">
        <v>361</v>
      </c>
      <c r="J144" s="62" t="s">
        <v>362</v>
      </c>
    </row>
    <row r="145" spans="1:10" ht="12" x14ac:dyDescent="0.25">
      <c r="A145" s="65" t="s">
        <v>635</v>
      </c>
      <c r="B145" s="33" t="s">
        <v>121</v>
      </c>
      <c r="C145" s="33">
        <v>100</v>
      </c>
      <c r="I145" s="62" t="s">
        <v>367</v>
      </c>
      <c r="J145" s="62" t="s">
        <v>368</v>
      </c>
    </row>
    <row r="146" spans="1:10" ht="12" x14ac:dyDescent="0.25">
      <c r="A146" s="65" t="s">
        <v>636</v>
      </c>
      <c r="B146" s="33" t="s">
        <v>121</v>
      </c>
      <c r="C146" s="33">
        <v>100</v>
      </c>
      <c r="I146" s="62" t="s">
        <v>373</v>
      </c>
      <c r="J146" s="62" t="s">
        <v>374</v>
      </c>
    </row>
    <row r="147" spans="1:10" ht="12" x14ac:dyDescent="0.25">
      <c r="A147" s="65" t="s">
        <v>637</v>
      </c>
      <c r="B147" s="33" t="s">
        <v>121</v>
      </c>
      <c r="C147" s="33">
        <v>100</v>
      </c>
      <c r="I147" s="62" t="s">
        <v>379</v>
      </c>
      <c r="J147" s="62" t="s">
        <v>380</v>
      </c>
    </row>
    <row r="148" spans="1:10" ht="12" x14ac:dyDescent="0.25">
      <c r="A148" s="65" t="s">
        <v>638</v>
      </c>
      <c r="B148" s="33" t="s">
        <v>121</v>
      </c>
      <c r="C148" s="33">
        <v>100</v>
      </c>
      <c r="I148" s="62" t="s">
        <v>384</v>
      </c>
      <c r="J148" s="62" t="s">
        <v>385</v>
      </c>
    </row>
    <row r="149" spans="1:10" ht="12" x14ac:dyDescent="0.25">
      <c r="A149" s="65" t="s">
        <v>639</v>
      </c>
      <c r="B149" s="33">
        <v>871</v>
      </c>
      <c r="C149" s="33">
        <v>100</v>
      </c>
      <c r="I149" s="62" t="s">
        <v>390</v>
      </c>
      <c r="J149" s="62" t="s">
        <v>391</v>
      </c>
    </row>
    <row r="150" spans="1:10" ht="12" x14ac:dyDescent="0.25">
      <c r="A150" s="65" t="s">
        <v>640</v>
      </c>
      <c r="B150" s="33">
        <v>885</v>
      </c>
      <c r="C150" s="33">
        <v>100</v>
      </c>
      <c r="I150" s="62" t="s">
        <v>396</v>
      </c>
      <c r="J150" s="62" t="s">
        <v>397</v>
      </c>
    </row>
    <row r="151" spans="1:10" ht="12" x14ac:dyDescent="0.25">
      <c r="A151" s="65" t="s">
        <v>641</v>
      </c>
      <c r="B151" s="33">
        <v>884</v>
      </c>
      <c r="C151" s="33">
        <v>100</v>
      </c>
      <c r="I151" s="62" t="s">
        <v>402</v>
      </c>
      <c r="J151" s="62" t="s">
        <v>403</v>
      </c>
    </row>
    <row r="152" spans="1:10" ht="12" x14ac:dyDescent="0.25">
      <c r="A152" s="65" t="s">
        <v>642</v>
      </c>
      <c r="B152" s="33">
        <v>886</v>
      </c>
      <c r="C152" s="33">
        <v>100</v>
      </c>
      <c r="I152" s="62" t="s">
        <v>408</v>
      </c>
      <c r="J152" s="62" t="s">
        <v>409</v>
      </c>
    </row>
    <row r="153" spans="1:10" ht="12" x14ac:dyDescent="0.25">
      <c r="A153" s="65" t="s">
        <v>643</v>
      </c>
      <c r="B153" s="33" t="s">
        <v>121</v>
      </c>
      <c r="C153" s="33">
        <v>100</v>
      </c>
      <c r="I153" s="62" t="s">
        <v>414</v>
      </c>
      <c r="J153" s="62" t="s">
        <v>415</v>
      </c>
    </row>
    <row r="154" spans="1:10" ht="12" x14ac:dyDescent="0.25">
      <c r="A154" s="65" t="s">
        <v>644</v>
      </c>
      <c r="B154" s="33" t="s">
        <v>121</v>
      </c>
      <c r="C154" s="33">
        <v>100</v>
      </c>
      <c r="I154" s="62" t="s">
        <v>430</v>
      </c>
      <c r="J154" s="62" t="s">
        <v>431</v>
      </c>
    </row>
    <row r="155" spans="1:10" ht="12" x14ac:dyDescent="0.25">
      <c r="A155" s="65" t="s">
        <v>645</v>
      </c>
      <c r="B155" s="33" t="s">
        <v>121</v>
      </c>
      <c r="C155" s="33">
        <v>100</v>
      </c>
      <c r="I155" s="62" t="s">
        <v>436</v>
      </c>
      <c r="J155" s="62" t="s">
        <v>212</v>
      </c>
    </row>
    <row r="156" spans="1:10" ht="12" x14ac:dyDescent="0.25">
      <c r="A156" s="65" t="s">
        <v>646</v>
      </c>
      <c r="B156" s="33" t="s">
        <v>121</v>
      </c>
      <c r="C156" s="33">
        <v>100</v>
      </c>
      <c r="I156" s="62" t="s">
        <v>440</v>
      </c>
      <c r="J156" s="62" t="s">
        <v>441</v>
      </c>
    </row>
    <row r="157" spans="1:10" ht="12" x14ac:dyDescent="0.25">
      <c r="A157" s="65" t="s">
        <v>647</v>
      </c>
      <c r="B157" s="33">
        <v>905</v>
      </c>
      <c r="C157" s="33">
        <v>100</v>
      </c>
      <c r="I157" s="62" t="s">
        <v>446</v>
      </c>
      <c r="J157" s="62" t="s">
        <v>447</v>
      </c>
    </row>
    <row r="158" spans="1:10" ht="12" x14ac:dyDescent="0.25">
      <c r="A158" s="66"/>
      <c r="B158" s="64"/>
      <c r="C158" s="64"/>
      <c r="I158" s="62" t="s">
        <v>452</v>
      </c>
      <c r="J158" s="62" t="s">
        <v>421</v>
      </c>
    </row>
    <row r="159" spans="1:10" ht="12" x14ac:dyDescent="0.25">
      <c r="A159" s="66"/>
      <c r="B159" s="64"/>
      <c r="C159" s="64"/>
      <c r="I159" s="62" t="s">
        <v>456</v>
      </c>
      <c r="J159" s="62" t="s">
        <v>457</v>
      </c>
    </row>
    <row r="160" spans="1:10" ht="12" x14ac:dyDescent="0.25">
      <c r="A160" s="66"/>
      <c r="B160" s="64"/>
      <c r="C160" s="64"/>
      <c r="I160" s="62" t="s">
        <v>462</v>
      </c>
      <c r="J160" s="62" t="s">
        <v>463</v>
      </c>
    </row>
    <row r="161" spans="1:10" ht="12" x14ac:dyDescent="0.25">
      <c r="A161" s="66"/>
      <c r="B161" s="64"/>
      <c r="C161" s="64"/>
      <c r="I161" s="62" t="s">
        <v>467</v>
      </c>
      <c r="J161" s="62" t="s">
        <v>468</v>
      </c>
    </row>
    <row r="162" spans="1:10" ht="12" x14ac:dyDescent="0.25">
      <c r="A162" s="66"/>
      <c r="B162" s="64"/>
      <c r="C162" s="64"/>
      <c r="I162" s="62" t="s">
        <v>478</v>
      </c>
      <c r="J162" s="62" t="s">
        <v>479</v>
      </c>
    </row>
    <row r="163" spans="1:10" ht="12" x14ac:dyDescent="0.25">
      <c r="A163" s="66"/>
      <c r="B163" s="64"/>
      <c r="C163" s="64"/>
      <c r="I163" s="62" t="s">
        <v>484</v>
      </c>
      <c r="J163" s="62" t="s">
        <v>485</v>
      </c>
    </row>
    <row r="164" spans="1:10" ht="12" x14ac:dyDescent="0.25">
      <c r="A164" s="66"/>
      <c r="B164" s="64"/>
      <c r="C164" s="64"/>
      <c r="I164" s="62" t="s">
        <v>488</v>
      </c>
      <c r="J164" s="62" t="s">
        <v>489</v>
      </c>
    </row>
    <row r="165" spans="1:10" ht="12" x14ac:dyDescent="0.25">
      <c r="A165" s="66"/>
      <c r="B165" s="64"/>
      <c r="C165" s="64"/>
      <c r="I165" s="62" t="s">
        <v>142</v>
      </c>
      <c r="J165" s="62" t="s">
        <v>143</v>
      </c>
    </row>
    <row r="166" spans="1:10" ht="12" x14ac:dyDescent="0.25">
      <c r="A166" s="66"/>
      <c r="B166" s="64"/>
      <c r="C166" s="64"/>
      <c r="I166" s="62" t="s">
        <v>150</v>
      </c>
      <c r="J166" s="62" t="s">
        <v>151</v>
      </c>
    </row>
    <row r="167" spans="1:10" ht="12" x14ac:dyDescent="0.25">
      <c r="A167" s="66"/>
      <c r="B167" s="64"/>
      <c r="C167" s="64"/>
      <c r="I167" s="62" t="s">
        <v>158</v>
      </c>
      <c r="J167" s="62" t="s">
        <v>159</v>
      </c>
    </row>
    <row r="168" spans="1:10" ht="12" x14ac:dyDescent="0.25">
      <c r="A168" s="66"/>
      <c r="B168" s="64"/>
      <c r="C168" s="64"/>
      <c r="I168" s="62" t="s">
        <v>166</v>
      </c>
      <c r="J168" s="62" t="s">
        <v>167</v>
      </c>
    </row>
    <row r="169" spans="1:10" ht="12" x14ac:dyDescent="0.25">
      <c r="A169" s="66"/>
      <c r="B169" s="64"/>
      <c r="C169" s="64"/>
      <c r="I169" s="62" t="s">
        <v>174</v>
      </c>
      <c r="J169" s="62" t="s">
        <v>175</v>
      </c>
    </row>
    <row r="170" spans="1:10" ht="12" x14ac:dyDescent="0.25">
      <c r="A170" s="66"/>
      <c r="B170" s="64"/>
      <c r="C170" s="64"/>
      <c r="I170" s="62" t="s">
        <v>182</v>
      </c>
      <c r="J170" s="62" t="s">
        <v>183</v>
      </c>
    </row>
    <row r="171" spans="1:10" ht="12" x14ac:dyDescent="0.25">
      <c r="A171" s="66"/>
      <c r="B171" s="64"/>
      <c r="C171" s="64"/>
      <c r="I171" s="62" t="s">
        <v>190</v>
      </c>
      <c r="J171" s="62" t="s">
        <v>191</v>
      </c>
    </row>
    <row r="172" spans="1:10" ht="12" x14ac:dyDescent="0.25">
      <c r="A172" s="66"/>
      <c r="B172" s="64"/>
      <c r="C172" s="64"/>
      <c r="I172" s="62" t="s">
        <v>198</v>
      </c>
      <c r="J172" s="62" t="s">
        <v>199</v>
      </c>
    </row>
    <row r="173" spans="1:10" ht="12" x14ac:dyDescent="0.25">
      <c r="A173" s="66"/>
      <c r="B173" s="64"/>
      <c r="C173" s="64"/>
    </row>
    <row r="174" spans="1:10" ht="12" x14ac:dyDescent="0.25">
      <c r="A174" s="66"/>
      <c r="B174" s="64"/>
      <c r="C174" s="64"/>
    </row>
    <row r="175" spans="1:10" ht="12" x14ac:dyDescent="0.25">
      <c r="A175" s="66"/>
      <c r="B175" s="64"/>
      <c r="C175" s="64"/>
    </row>
    <row r="176" spans="1:10" ht="12" x14ac:dyDescent="0.25">
      <c r="A176" s="66"/>
      <c r="B176" s="64"/>
      <c r="C176" s="64"/>
    </row>
    <row r="177" spans="1:3" ht="12" x14ac:dyDescent="0.25">
      <c r="A177" s="66"/>
      <c r="B177" s="64"/>
      <c r="C177" s="64"/>
    </row>
    <row r="178" spans="1:3" ht="12" x14ac:dyDescent="0.25">
      <c r="A178" s="66"/>
      <c r="B178" s="64"/>
      <c r="C178" s="64"/>
    </row>
    <row r="179" spans="1:3" ht="12" x14ac:dyDescent="0.25">
      <c r="A179" s="66"/>
      <c r="B179" s="64"/>
      <c r="C179" s="64"/>
    </row>
    <row r="180" spans="1:3" ht="12" x14ac:dyDescent="0.25">
      <c r="A180" s="66"/>
      <c r="B180" s="64"/>
      <c r="C180" s="64"/>
    </row>
    <row r="181" spans="1:3" ht="12" x14ac:dyDescent="0.25">
      <c r="A181" s="66"/>
      <c r="B181" s="64"/>
      <c r="C181" s="64"/>
    </row>
    <row r="182" spans="1:3" ht="12" x14ac:dyDescent="0.25">
      <c r="A182" s="66"/>
      <c r="B182" s="64"/>
      <c r="C182" s="64"/>
    </row>
    <row r="183" spans="1:3" ht="12" x14ac:dyDescent="0.25">
      <c r="A183" s="66"/>
      <c r="B183" s="64"/>
      <c r="C183" s="64"/>
    </row>
    <row r="184" spans="1:3" ht="12" x14ac:dyDescent="0.25">
      <c r="A184" s="66"/>
      <c r="B184" s="64"/>
      <c r="C184" s="64"/>
    </row>
    <row r="185" spans="1:3" ht="12" x14ac:dyDescent="0.25">
      <c r="A185" s="66"/>
      <c r="B185" s="64"/>
      <c r="C185" s="64"/>
    </row>
    <row r="186" spans="1:3" ht="12" x14ac:dyDescent="0.25">
      <c r="A186" s="66"/>
      <c r="B186" s="64"/>
      <c r="C186" s="64"/>
    </row>
    <row r="187" spans="1:3" ht="12" x14ac:dyDescent="0.25">
      <c r="A187" s="66"/>
      <c r="B187" s="64"/>
      <c r="C187" s="64"/>
    </row>
    <row r="188" spans="1:3" ht="12" x14ac:dyDescent="0.25">
      <c r="A188" s="66"/>
      <c r="B188" s="64"/>
      <c r="C188" s="64"/>
    </row>
    <row r="189" spans="1:3" ht="12" x14ac:dyDescent="0.25">
      <c r="A189" s="66"/>
      <c r="B189" s="64"/>
      <c r="C189" s="64"/>
    </row>
    <row r="190" spans="1:3" ht="12" x14ac:dyDescent="0.25">
      <c r="A190" s="66"/>
      <c r="B190" s="64"/>
      <c r="C190" s="64"/>
    </row>
    <row r="191" spans="1:3" ht="12" x14ac:dyDescent="0.25">
      <c r="A191" s="66"/>
      <c r="B191" s="64"/>
      <c r="C191" s="64"/>
    </row>
    <row r="192" spans="1:3" ht="12" x14ac:dyDescent="0.25">
      <c r="A192" s="66"/>
      <c r="B192" s="64"/>
      <c r="C192" s="64"/>
    </row>
    <row r="193" spans="1:3" ht="12" x14ac:dyDescent="0.25">
      <c r="A193" s="66"/>
      <c r="B193" s="64"/>
      <c r="C193" s="64"/>
    </row>
    <row r="194" spans="1:3" ht="12" x14ac:dyDescent="0.25">
      <c r="A194" s="66"/>
      <c r="B194" s="64"/>
      <c r="C194" s="64"/>
    </row>
    <row r="195" spans="1:3" ht="12" x14ac:dyDescent="0.25">
      <c r="A195" s="66"/>
      <c r="B195" s="64"/>
      <c r="C195" s="64"/>
    </row>
    <row r="196" spans="1:3" ht="12" x14ac:dyDescent="0.25">
      <c r="A196" s="66"/>
      <c r="B196" s="64"/>
      <c r="C196" s="64"/>
    </row>
    <row r="197" spans="1:3" ht="12" x14ac:dyDescent="0.25">
      <c r="A197" s="66"/>
      <c r="B197" s="64"/>
      <c r="C197" s="64"/>
    </row>
    <row r="198" spans="1:3" ht="12" x14ac:dyDescent="0.25">
      <c r="A198" s="66"/>
      <c r="B198" s="64"/>
      <c r="C198" s="64"/>
    </row>
    <row r="199" spans="1:3" ht="12" x14ac:dyDescent="0.25">
      <c r="A199" s="66"/>
      <c r="B199" s="64"/>
      <c r="C199" s="64"/>
    </row>
    <row r="200" spans="1:3" ht="12" x14ac:dyDescent="0.25">
      <c r="A200" s="66"/>
      <c r="B200" s="64"/>
      <c r="C200" s="64"/>
    </row>
    <row r="201" spans="1:3" ht="12" x14ac:dyDescent="0.25">
      <c r="A201" s="66"/>
      <c r="B201" s="64"/>
      <c r="C201" s="64"/>
    </row>
    <row r="202" spans="1:3" ht="12" x14ac:dyDescent="0.25">
      <c r="A202" s="66"/>
      <c r="B202" s="64"/>
      <c r="C202" s="64"/>
    </row>
    <row r="203" spans="1:3" ht="12" x14ac:dyDescent="0.25">
      <c r="A203" s="66"/>
      <c r="B203" s="64"/>
      <c r="C203" s="64"/>
    </row>
    <row r="204" spans="1:3" ht="12" x14ac:dyDescent="0.25">
      <c r="A204" s="66"/>
      <c r="B204" s="64"/>
      <c r="C204" s="64"/>
    </row>
    <row r="205" spans="1:3" ht="12" x14ac:dyDescent="0.25">
      <c r="A205" s="66"/>
      <c r="B205" s="64"/>
      <c r="C205" s="64"/>
    </row>
    <row r="206" spans="1:3" ht="12" x14ac:dyDescent="0.25">
      <c r="A206" s="66"/>
      <c r="B206" s="64"/>
      <c r="C206" s="64"/>
    </row>
    <row r="207" spans="1:3" ht="12" x14ac:dyDescent="0.25">
      <c r="A207" s="66"/>
      <c r="B207" s="64"/>
      <c r="C207" s="64"/>
    </row>
    <row r="208" spans="1:3" ht="12" x14ac:dyDescent="0.25">
      <c r="A208" s="66"/>
      <c r="B208" s="64"/>
      <c r="C208" s="64"/>
    </row>
    <row r="209" spans="1:3" ht="12" x14ac:dyDescent="0.25">
      <c r="A209" s="66"/>
      <c r="B209" s="64"/>
      <c r="C209" s="64"/>
    </row>
    <row r="210" spans="1:3" ht="12" x14ac:dyDescent="0.25">
      <c r="A210" s="66"/>
      <c r="B210" s="64"/>
      <c r="C210" s="64"/>
    </row>
    <row r="211" spans="1:3" ht="12" x14ac:dyDescent="0.25">
      <c r="A211" s="66"/>
      <c r="B211" s="64"/>
      <c r="C211" s="64"/>
    </row>
    <row r="212" spans="1:3" ht="12" x14ac:dyDescent="0.25">
      <c r="A212" s="66"/>
      <c r="B212" s="64"/>
      <c r="C212" s="64"/>
    </row>
    <row r="213" spans="1:3" ht="12" x14ac:dyDescent="0.25">
      <c r="A213" s="66"/>
      <c r="B213" s="64"/>
      <c r="C213" s="64"/>
    </row>
    <row r="214" spans="1:3" ht="12" x14ac:dyDescent="0.25">
      <c r="A214" s="66"/>
      <c r="B214" s="64"/>
      <c r="C214" s="64"/>
    </row>
    <row r="215" spans="1:3" ht="12" x14ac:dyDescent="0.25">
      <c r="A215" s="66"/>
      <c r="B215" s="64"/>
      <c r="C215" s="64"/>
    </row>
    <row r="216" spans="1:3" ht="12" x14ac:dyDescent="0.25">
      <c r="A216" s="66"/>
      <c r="B216" s="64"/>
      <c r="C216" s="64"/>
    </row>
    <row r="217" spans="1:3" ht="12" x14ac:dyDescent="0.25">
      <c r="A217" s="66"/>
      <c r="B217" s="64"/>
      <c r="C217" s="64"/>
    </row>
  </sheetData>
  <sheetProtection algorithmName="SHA-512" hashValue="RZVc5Zel/j7N6pBGD5S7coV6b3937rGS3jAbHltz7AmJcFVQL00bZyhT9Hkgt+XhsqQcVQ5ghLql1JwZSh9pkA==" saltValue="+9aQgLGo3wn/y+g31pd1jA==" spinCount="100000" sheet="1" objects="1" selectLockedCells="1" selectUnlockedCells="1"/>
  <sortState xmlns:xlrd2="http://schemas.microsoft.com/office/spreadsheetml/2017/richdata2" ref="A3:C219">
    <sortCondition ref="A3:A219"/>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Administrador</cp:lastModifiedBy>
  <cp:lastPrinted>2020-06-23T18:00:19Z</cp:lastPrinted>
  <dcterms:created xsi:type="dcterms:W3CDTF">2012-01-08T22:47:50Z</dcterms:created>
  <dcterms:modified xsi:type="dcterms:W3CDTF">2021-09-10T18:35:21Z</dcterms:modified>
</cp:coreProperties>
</file>